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CIC Jean\Documents\JD Conseils\CHANTIER EN COURS\PREFECTURE DE METZ BATIMENT POLYGONE\DCE\"/>
    </mc:Choice>
  </mc:AlternateContent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146" i="2"/>
  <c r="K126" i="2"/>
  <c r="K119" i="2"/>
  <c r="K113" i="2"/>
  <c r="K106" i="2"/>
  <c r="K100" i="2"/>
  <c r="K95" i="2"/>
  <c r="K90" i="2"/>
  <c r="K85" i="2"/>
  <c r="K80" i="2"/>
  <c r="K78" i="2"/>
  <c r="K76" i="2"/>
  <c r="K74" i="2"/>
  <c r="K69" i="2"/>
  <c r="K64" i="2"/>
  <c r="G142" i="2" s="1"/>
  <c r="K59" i="2"/>
  <c r="K52" i="2"/>
  <c r="K47" i="2"/>
  <c r="K42" i="2"/>
  <c r="K37" i="2"/>
  <c r="K32" i="2"/>
  <c r="K27" i="2"/>
  <c r="K22" i="2"/>
  <c r="K17" i="2"/>
  <c r="G135" i="2" s="1"/>
  <c r="K12" i="2"/>
  <c r="G134" i="2" s="1"/>
  <c r="G136" i="2" s="1"/>
  <c r="G85" i="1"/>
  <c r="G83" i="1"/>
  <c r="G81" i="1"/>
  <c r="G79" i="1"/>
  <c r="E71" i="1"/>
  <c r="E66" i="1"/>
  <c r="E62" i="1"/>
  <c r="E20" i="1"/>
  <c r="E11" i="1"/>
  <c r="G140" i="2" l="1"/>
  <c r="G141" i="2"/>
  <c r="G145" i="2"/>
  <c r="G147" i="2" s="1"/>
  <c r="AA1" i="3" s="1"/>
  <c r="AA3" i="3" l="1"/>
  <c r="AA33" i="3"/>
  <c r="AA37" i="3"/>
  <c r="AA4" i="3"/>
  <c r="AA15" i="3" l="1"/>
  <c r="AA9" i="3"/>
  <c r="AA32" i="3"/>
  <c r="AA16" i="3"/>
  <c r="AA17" i="3" s="1"/>
  <c r="AA5" i="3"/>
  <c r="AA6" i="3" s="1"/>
  <c r="AA27" i="3"/>
  <c r="AA12" i="3"/>
  <c r="AA42" i="3"/>
  <c r="AA11" i="3" l="1"/>
  <c r="AA21" i="3"/>
  <c r="AA22" i="3"/>
  <c r="AA38" i="3"/>
  <c r="AA41" i="3"/>
  <c r="AA24" i="3"/>
  <c r="AA23" i="3"/>
  <c r="AA14" i="3"/>
  <c r="AA18" i="3"/>
  <c r="AA13" i="3"/>
  <c r="AA75" i="3"/>
  <c r="AA94" i="3"/>
  <c r="AA90" i="3"/>
  <c r="AA86" i="3" s="1"/>
  <c r="AA81" i="3" s="1"/>
  <c r="AA74" i="3" s="1"/>
  <c r="AA66" i="3" s="1"/>
  <c r="AA58" i="3" s="1"/>
  <c r="AA48" i="3" s="1"/>
  <c r="AA82" i="3"/>
  <c r="AA47" i="3"/>
  <c r="AA67" i="3"/>
  <c r="AA59" i="3" s="1"/>
  <c r="AA49" i="3" s="1"/>
  <c r="AA31" i="3" s="1"/>
  <c r="AA7" i="3"/>
  <c r="AA46" i="3"/>
  <c r="AA29" i="3"/>
  <c r="AA28" i="3"/>
  <c r="AA10" i="3" l="1"/>
  <c r="AA57" i="3"/>
  <c r="AA45" i="3"/>
  <c r="AA26" i="3" s="1"/>
  <c r="AA43" i="3"/>
  <c r="AA85" i="3"/>
  <c r="AA80" i="3" s="1"/>
  <c r="AA72" i="3" s="1"/>
  <c r="AA64" i="3" s="1"/>
  <c r="AA56" i="3" s="1"/>
  <c r="AA44" i="3" s="1"/>
  <c r="AA30" i="3"/>
  <c r="AA50" i="3"/>
  <c r="AA34" i="3"/>
  <c r="AA19" i="3"/>
  <c r="AA96" i="3"/>
  <c r="AA71" i="3"/>
  <c r="AA63" i="3" s="1"/>
  <c r="AA55" i="3" s="1"/>
  <c r="AA40" i="3" s="1"/>
  <c r="AA92" i="3"/>
  <c r="AA39" i="3" s="1"/>
  <c r="AA79" i="3"/>
  <c r="AA73" i="3"/>
  <c r="AA25" i="3"/>
  <c r="AA93" i="3"/>
  <c r="AA89" i="3"/>
  <c r="AA65" i="3"/>
  <c r="AA88" i="3"/>
  <c r="AA84" i="3" s="1"/>
  <c r="AA78" i="3" s="1"/>
  <c r="AA70" i="3" s="1"/>
  <c r="AA62" i="3" s="1"/>
  <c r="AA54" i="3" s="1"/>
  <c r="AA95" i="3" l="1"/>
  <c r="AA91" i="3"/>
  <c r="AA35" i="3" s="1"/>
  <c r="AA51" i="3"/>
  <c r="AA20" i="3"/>
  <c r="AA69" i="3" s="1"/>
  <c r="AA61" i="3" s="1"/>
  <c r="AA53" i="3" s="1"/>
  <c r="AA36" i="3" s="1"/>
  <c r="AA98" i="3" l="1"/>
  <c r="AA2" i="3" s="1"/>
  <c r="D150" i="2" s="1"/>
  <c r="AA87" i="3"/>
  <c r="AA83" i="3" s="1"/>
  <c r="AA76" i="3" s="1"/>
  <c r="AA68" i="3" s="1"/>
  <c r="AA60" i="3" s="1"/>
  <c r="AA52" i="3" s="1"/>
  <c r="AA77" i="3"/>
</calcChain>
</file>

<file path=xl/sharedStrings.xml><?xml version="1.0" encoding="utf-8"?>
<sst xmlns="http://schemas.openxmlformats.org/spreadsheetml/2006/main" count="344" uniqueCount="231">
  <si>
    <t>Dossier</t>
  </si>
  <si>
    <t>Date</t>
  </si>
  <si>
    <t>Phase</t>
  </si>
  <si>
    <t>Indice</t>
  </si>
  <si>
    <t>MAITRE D'OUVRAGE
PREFECTURE DE METZ
9 Place de la Préfécture
57034 METZ CEDEX 01</t>
  </si>
  <si>
    <t>MAITRE D'OEUVRE : 
    JD Conseils
    57 rue Saint Laurent
    54700 Pont à Mousson
    Tél : 06 88 99 89 83
    Mél : jean.dancic@wanadoo.fr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</si>
  <si>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</si>
  <si>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</si>
  <si>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</si>
  <si>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</si>
  <si>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</si>
  <si>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</si>
  <si>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</si>
  <si>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</si>
  <si>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</si>
  <si>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</si>
  <si>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</si>
  <si>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</si>
  <si>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</si>
  <si>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</si>
  <si>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</si>
  <si>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</si>
  <si>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</si>
  <si>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</si>
  <si>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</si>
  <si>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</si>
  <si>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</si>
  <si>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</si>
  <si>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</si>
  <si>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</si>
  <si>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</si>
  <si>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</si>
  <si>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</si>
  <si>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</si>
  <si>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</si>
  <si>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</si>
  <si>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</si>
  <si>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</si>
  <si>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</si>
  <si>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VENTILATION - CLIMATISATION - CHAUFFAGE - PLOMBERIE-SANITAIRES</t>
  </si>
  <si>
    <t>3.&amp;</t>
  </si>
  <si>
    <t>4.2</t>
  </si>
  <si>
    <t>DESCRIPTION DES OUVRAGES</t>
  </si>
  <si>
    <t>4.2.1</t>
  </si>
  <si>
    <t>AMENAGEMENT DE BUREAUX AU R+4</t>
  </si>
  <si>
    <t>4.2.1.1</t>
  </si>
  <si>
    <t>PLANS EXE ET DE CHANTIER</t>
  </si>
  <si>
    <t>5.T</t>
  </si>
  <si>
    <t>5.L</t>
  </si>
  <si>
    <t xml:space="preserve">Localisation : Concernant le projet d'aménagement des bureaux au R+4 et la création de locaux techniques au sous sol
 </t>
  </si>
  <si>
    <t>4.2.1.1.1</t>
  </si>
  <si>
    <t>Plans de structure et de chantier</t>
  </si>
  <si>
    <t>FT</t>
  </si>
  <si>
    <t>9.&amp;</t>
  </si>
  <si>
    <t>5.&amp;</t>
  </si>
  <si>
    <t>4.2.1.2</t>
  </si>
  <si>
    <t>DEPOSE D'OUVRAGES EN CONSERVATION</t>
  </si>
  <si>
    <t>4.2.1.2.1</t>
  </si>
  <si>
    <t>Dépose d'ouvrages en conservation</t>
  </si>
  <si>
    <t>4.2.1.3</t>
  </si>
  <si>
    <t>EXTENSION DE CONDUIT DE VENTILATION</t>
  </si>
  <si>
    <t>4.2.1.3.1</t>
  </si>
  <si>
    <t>Extension de conduit de ventilation</t>
  </si>
  <si>
    <t>4.2.1.4</t>
  </si>
  <si>
    <t>BOUCHES ET GRILLES DE VENTILATION</t>
  </si>
  <si>
    <t>4.2.1.4.1</t>
  </si>
  <si>
    <t>Bouches et grilles de ventilation</t>
  </si>
  <si>
    <t>4.2.1.5</t>
  </si>
  <si>
    <t>ESSAI ET MISE EN SERVICE</t>
  </si>
  <si>
    <t>4.2.1.5.1</t>
  </si>
  <si>
    <t>Essai et mise en service</t>
  </si>
  <si>
    <t>4.2.1.6</t>
  </si>
  <si>
    <t>REPOSE VENTILO-CONVECTEUR</t>
  </si>
  <si>
    <t>4.2.1.6.1</t>
  </si>
  <si>
    <t>Repose ventilo-convecteur</t>
  </si>
  <si>
    <t>4.2.1.7</t>
  </si>
  <si>
    <t xml:space="preserve">NOUVEAU VENTILO-CONVECTEUR EN COMPLEMENT </t>
  </si>
  <si>
    <t>4.2.1.7.1</t>
  </si>
  <si>
    <t>Nouveau ventilo-convecteur</t>
  </si>
  <si>
    <t>4.2.1.8</t>
  </si>
  <si>
    <t>CLAVIER W3000 DE CHEZ MITSUBISCH ELECTRIC HYDRONICS &amp; IT COOLING SYSTEMS SpA</t>
  </si>
  <si>
    <t>4.2.1.8.1</t>
  </si>
  <si>
    <t>Clavier W3000</t>
  </si>
  <si>
    <t>4.2.1.9</t>
  </si>
  <si>
    <t>ALIMENTATION EAU ET EVACUATION DES EAUX USEES</t>
  </si>
  <si>
    <t>4.2.1.9.1</t>
  </si>
  <si>
    <t>Alimentation eau et évacuation des eaux usées</t>
  </si>
  <si>
    <t>4.&amp;</t>
  </si>
  <si>
    <t>4.2.2</t>
  </si>
  <si>
    <t>LOCAUX TECHNIQUE AU SOUS SOL</t>
  </si>
  <si>
    <t>4.2.2.1</t>
  </si>
  <si>
    <t>EXTRACTEUR INDIVIDUEL</t>
  </si>
  <si>
    <t>4.2.2.1.1</t>
  </si>
  <si>
    <t>Extracteur individuel</t>
  </si>
  <si>
    <t>4.2.2.2</t>
  </si>
  <si>
    <t>CONDUITS</t>
  </si>
  <si>
    <t>4.2.2.2.1</t>
  </si>
  <si>
    <t>Conduits</t>
  </si>
  <si>
    <t>4.2.2.3</t>
  </si>
  <si>
    <t>BOUCHES VMC</t>
  </si>
  <si>
    <t>4.2.2.3.1</t>
  </si>
  <si>
    <t>Bouches pour salles de bains - WC</t>
  </si>
  <si>
    <t>4.2.2.4</t>
  </si>
  <si>
    <t>BALLON EAU CHAUDE SANITAIRE</t>
  </si>
  <si>
    <t>4.2.2.4.1</t>
  </si>
  <si>
    <t>Alimentation en eau des ballon ECS</t>
  </si>
  <si>
    <t>4.2.2.4.2</t>
  </si>
  <si>
    <t>Ballon ECS 50 litres</t>
  </si>
  <si>
    <t>4.2.2.4.3</t>
  </si>
  <si>
    <t xml:space="preserve">Ballon ECS 100 litres </t>
  </si>
  <si>
    <t>4.2.2.4.4</t>
  </si>
  <si>
    <t>Évacuation EU</t>
  </si>
  <si>
    <t>4.2.2.5</t>
  </si>
  <si>
    <t>WC</t>
  </si>
  <si>
    <t>4.2.2.5.1</t>
  </si>
  <si>
    <t>4.2.2.6</t>
  </si>
  <si>
    <t>DOUCHES</t>
  </si>
  <si>
    <t>4.2.2.6.1</t>
  </si>
  <si>
    <t>Douches dimension 1.00*1.50m, suivant réservation</t>
  </si>
  <si>
    <t>4.2.2.7</t>
  </si>
  <si>
    <t>LAVABO</t>
  </si>
  <si>
    <t>4.2.2.7.1</t>
  </si>
  <si>
    <t>Lavabo</t>
  </si>
  <si>
    <t>4.2.2.8</t>
  </si>
  <si>
    <t>ALIMENTATION MACHINE A LAVER ET EVACUATION</t>
  </si>
  <si>
    <t>4.2.2.8.1</t>
  </si>
  <si>
    <t>Alimentation machine à lever et évacuation</t>
  </si>
  <si>
    <t>4.2.2.9</t>
  </si>
  <si>
    <t>REPRISE DE RESEAU EU EXISTANT</t>
  </si>
  <si>
    <t xml:space="preserve">Localisation : Réseau à reprendre dans locaux techniques
Siphons de sols à créer dans les locaux à raccorder sur le réseau sous dallage 
</t>
  </si>
  <si>
    <t>4.2.2.9.1</t>
  </si>
  <si>
    <t>Reprise de réseau EU existant</t>
  </si>
  <si>
    <t>ML</t>
  </si>
  <si>
    <t>9.M.Z</t>
  </si>
  <si>
    <t>4.2.2.10</t>
  </si>
  <si>
    <t>SIPHON DE SOL PVC</t>
  </si>
  <si>
    <t xml:space="preserve">Localisation : Dans locaux de décontamination et stockage de prélèvement
</t>
  </si>
  <si>
    <t>4.2.2.10.1</t>
  </si>
  <si>
    <t>Siphon de sol PVC</t>
  </si>
  <si>
    <t>4.2.2.11</t>
  </si>
  <si>
    <t>POMPE DE RELEVAGE</t>
  </si>
  <si>
    <t xml:space="preserve">Localisation : Pompe de relevage à créer sur le réseau existant
</t>
  </si>
  <si>
    <t>4.2.2.11.1</t>
  </si>
  <si>
    <t>Pompe de relevage</t>
  </si>
  <si>
    <t>4.2.2.12</t>
  </si>
  <si>
    <t>RACCORDEMENT SUR RESEAU ET REGARD EXISTANT</t>
  </si>
  <si>
    <t xml:space="preserve">Localisation : Réseau à reprendre dans locaux techniques, à raccorder sur le regard extérieur existant
</t>
  </si>
  <si>
    <t>4.2.2.12.1</t>
  </si>
  <si>
    <t>Raccordement sur le regard existant</t>
  </si>
  <si>
    <t>Total H.T. :</t>
  </si>
  <si>
    <t>Total T.V.A. (20%) :</t>
  </si>
  <si>
    <t>Total T.T.C. :</t>
  </si>
  <si>
    <t>RECAPITULATIF
Lot n°4 VENTILATION - CLIMATISATION - CHAUFFAGE - PLOMBERIE-SANITAIRES</t>
  </si>
  <si>
    <t>RECAPITULATIF DES CHAPITRES</t>
  </si>
  <si>
    <t>4.2 - DESCRIPTION DES OUVRAGES</t>
  </si>
  <si>
    <t>- 4.2.1 - AMENAGEMENT DE BUREAUX AU R+4</t>
  </si>
  <si>
    <t>- 4.2.2 - LOCAUX TECHNIQUE AU SOUS SOL</t>
  </si>
  <si>
    <t>Total du lot VENTILATION - CLIMATISATION - CHAUFFAGE - PLOMBERIE-SANITAIRES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</si>
  <si>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</si>
  <si>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</si>
  <si>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</si>
  <si>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</si>
  <si>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</si>
  <si>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</si>
  <si>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</si>
  <si>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</si>
  <si>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</si>
  <si>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</si>
  <si>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</si>
  <si>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</si>
  <si>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</si>
  <si>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</si>
  <si>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</si>
  <si>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</si>
  <si>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</si>
  <si>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</si>
  <si>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</si>
  <si>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</si>
  <si>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</si>
  <si>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</si>
  <si>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</si>
  <si>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</si>
  <si>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</si>
  <si>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</si>
  <si>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</si>
  <si>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</si>
  <si>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</si>
  <si>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</si>
  <si>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</si>
  <si>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</si>
  <si>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CREATION DE BUREAUX DANS UN ESPACE DE 75M² ET CREATION DE LOCAUX TECHNIQUES AU SOUS SOL</t>
  </si>
  <si>
    <t>2025-224</t>
  </si>
  <si>
    <t>17/07/2025</t>
  </si>
  <si>
    <t>DCE</t>
  </si>
  <si>
    <t>5 RUE HINZELIN</t>
  </si>
  <si>
    <t>57000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</si>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</sst>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3" fontId="14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9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6" fillId="0" borderId="0" xfId="0" applyNumberFormat="1" applyFont="1" applyAlignment="1">
      <alignment horizontal="right" vertical="top" wrapText="1"/>
    </xf>
    <xf numFmtId="164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7" xfId="0" applyNumberFormat="1" applyFont="1" applyBorder="1" applyAlignment="1">
      <alignment horizontal="right" vertical="top" wrapText="1"/>
    </xf>
    <xf numFmtId="164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50</xdr:row>
      <xdr:rowOff>71438</xdr:rowOff>
    </xdr:from>
    <xdr:to>
      <xdr:col>4</xdr:col>
      <xdr:colOff>922337</xdr:colOff>
      <xdr:row>55</xdr:row>
      <xdr:rowOff>33338</xdr:rowOff>
    </xdr:to>
    <xdr:pic>
      <xdr:nvPicPr>
        <xdr:cNvPr id="2" name="Picture 1" descr="{dddbc490-5e33-4d45-9583-5e0688c2e7a8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786438"/>
          <a:ext cx="8890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14288</xdr:rowOff>
    </xdr:from>
    <xdr:to>
      <xdr:col>1</xdr:col>
      <xdr:colOff>636587</xdr:colOff>
      <xdr:row>83</xdr:row>
      <xdr:rowOff>99167</xdr:rowOff>
    </xdr:to>
    <xdr:pic>
      <xdr:nvPicPr>
        <xdr:cNvPr id="3" name="Picture 2" descr="{8d315365-83ba-4e0e-9087-f040e365a51d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72588"/>
          <a:ext cx="603250" cy="313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0"/>
      <c r="F2" s="50"/>
      <c r="G2" s="50"/>
      <c r="H2" s="50"/>
      <c r="I2" s="8"/>
    </row>
    <row r="3" spans="2:9" ht="9" customHeight="1" x14ac:dyDescent="0.25">
      <c r="B3" s="5"/>
      <c r="C3" s="6"/>
      <c r="D3" s="7"/>
      <c r="E3" s="50"/>
      <c r="F3" s="50"/>
      <c r="G3" s="50"/>
      <c r="H3" s="50"/>
      <c r="I3" s="8"/>
    </row>
    <row r="4" spans="2:9" ht="9" customHeight="1" x14ac:dyDescent="0.25">
      <c r="B4" s="5"/>
      <c r="C4" s="6"/>
      <c r="D4" s="7"/>
      <c r="E4" s="50"/>
      <c r="F4" s="50"/>
      <c r="G4" s="50"/>
      <c r="H4" s="50"/>
      <c r="I4" s="8"/>
    </row>
    <row r="5" spans="2:9" ht="9" customHeight="1" x14ac:dyDescent="0.25">
      <c r="B5" s="5"/>
      <c r="C5" s="6"/>
      <c r="D5" s="7"/>
      <c r="E5" s="50"/>
      <c r="F5" s="50"/>
      <c r="G5" s="50"/>
      <c r="H5" s="50"/>
      <c r="I5" s="8"/>
    </row>
    <row r="6" spans="2:9" ht="9" customHeight="1" x14ac:dyDescent="0.25">
      <c r="B6" s="5"/>
      <c r="C6" s="6"/>
      <c r="D6" s="7"/>
      <c r="E6" s="50"/>
      <c r="F6" s="50"/>
      <c r="G6" s="50"/>
      <c r="H6" s="50"/>
      <c r="I6" s="8"/>
    </row>
    <row r="7" spans="2:9" ht="9" customHeight="1" x14ac:dyDescent="0.25">
      <c r="B7" s="5"/>
      <c r="C7" s="6"/>
      <c r="D7" s="7"/>
      <c r="E7" s="50"/>
      <c r="F7" s="50"/>
      <c r="G7" s="50"/>
      <c r="H7" s="50"/>
      <c r="I7" s="8"/>
    </row>
    <row r="8" spans="2:9" ht="9" customHeight="1" x14ac:dyDescent="0.25">
      <c r="B8" s="5"/>
      <c r="C8" s="6"/>
      <c r="D8" s="7"/>
      <c r="E8" s="50"/>
      <c r="F8" s="50"/>
      <c r="G8" s="50"/>
      <c r="H8" s="50"/>
      <c r="I8" s="8"/>
    </row>
    <row r="9" spans="2:9" ht="9" customHeight="1" x14ac:dyDescent="0.25">
      <c r="B9" s="5"/>
      <c r="C9" s="6"/>
      <c r="D9" s="7"/>
      <c r="E9" s="50"/>
      <c r="F9" s="50"/>
      <c r="G9" s="50"/>
      <c r="H9" s="50"/>
      <c r="I9" s="8"/>
    </row>
    <row r="10" spans="2:9" ht="9" customHeight="1" x14ac:dyDescent="0.25">
      <c r="B10" s="5"/>
      <c r="C10" s="6"/>
      <c r="D10" s="7"/>
      <c r="E10" s="50"/>
      <c r="F10" s="50"/>
      <c r="G10" s="50"/>
      <c r="H10" s="50"/>
      <c r="I10" s="8"/>
    </row>
    <row r="11" spans="2:9" ht="9" customHeight="1" x14ac:dyDescent="0.25">
      <c r="B11" s="5"/>
      <c r="C11" s="6"/>
      <c r="D11" s="7"/>
      <c r="E11" s="51" t="str">
        <f>IF(Paramètres!C5&lt;&gt;"",Paramètres!C5,"")</f>
        <v>CREATION DE BUREAUX DANS UN ESPACE DE 75M² ET CREATION DE LOCAUX TECHNIQUES AU SOUS SOL</v>
      </c>
      <c r="F11" s="51"/>
      <c r="G11" s="51"/>
      <c r="H11" s="51"/>
      <c r="I11" s="8"/>
    </row>
    <row r="12" spans="2:9" ht="9" customHeight="1" x14ac:dyDescent="0.25">
      <c r="B12" s="5"/>
      <c r="C12" s="6"/>
      <c r="D12" s="7"/>
      <c r="E12" s="51"/>
      <c r="F12" s="51"/>
      <c r="G12" s="51"/>
      <c r="H12" s="51"/>
      <c r="I12" s="8"/>
    </row>
    <row r="13" spans="2:9" ht="9" customHeight="1" x14ac:dyDescent="0.25">
      <c r="B13" s="5"/>
      <c r="C13" s="6"/>
      <c r="D13" s="7"/>
      <c r="E13" s="51"/>
      <c r="F13" s="51"/>
      <c r="G13" s="51"/>
      <c r="H13" s="51"/>
      <c r="I13" s="8"/>
    </row>
    <row r="14" spans="2:9" ht="9" customHeight="1" x14ac:dyDescent="0.25">
      <c r="B14" s="5"/>
      <c r="C14" s="6"/>
      <c r="D14" s="7"/>
      <c r="E14" s="51"/>
      <c r="F14" s="51"/>
      <c r="G14" s="51"/>
      <c r="H14" s="51"/>
      <c r="I14" s="8"/>
    </row>
    <row r="15" spans="2:9" ht="9" customHeight="1" x14ac:dyDescent="0.25">
      <c r="B15" s="5"/>
      <c r="C15" s="6"/>
      <c r="D15" s="7"/>
      <c r="E15" s="51"/>
      <c r="F15" s="51"/>
      <c r="G15" s="51"/>
      <c r="H15" s="51"/>
      <c r="I15" s="8"/>
    </row>
    <row r="16" spans="2:9" ht="9" customHeight="1" x14ac:dyDescent="0.25">
      <c r="B16" s="5"/>
      <c r="C16" s="6"/>
      <c r="D16" s="7"/>
      <c r="E16" s="51"/>
      <c r="F16" s="51"/>
      <c r="G16" s="51"/>
      <c r="H16" s="51"/>
      <c r="I16" s="8"/>
    </row>
    <row r="17" spans="2:9" ht="9" customHeight="1" x14ac:dyDescent="0.25">
      <c r="B17" s="5"/>
      <c r="C17" s="6"/>
      <c r="D17" s="7"/>
      <c r="E17" s="51"/>
      <c r="F17" s="51"/>
      <c r="G17" s="51"/>
      <c r="H17" s="51"/>
      <c r="I17" s="8"/>
    </row>
    <row r="18" spans="2:9" ht="9" customHeight="1" x14ac:dyDescent="0.25">
      <c r="B18" s="5"/>
      <c r="C18" s="6"/>
      <c r="D18" s="7"/>
      <c r="E18" s="51"/>
      <c r="F18" s="51"/>
      <c r="G18" s="51"/>
      <c r="H18" s="51"/>
      <c r="I18" s="8"/>
    </row>
    <row r="19" spans="2:9" ht="9" customHeight="1" x14ac:dyDescent="0.25">
      <c r="B19" s="5"/>
      <c r="C19" s="6"/>
      <c r="D19" s="7"/>
      <c r="E19" s="51"/>
      <c r="F19" s="51"/>
      <c r="G19" s="51"/>
      <c r="H19" s="51"/>
      <c r="I19" s="8"/>
    </row>
    <row r="20" spans="2:9" ht="9" customHeight="1" x14ac:dyDescent="0.25">
      <c r="B20" s="5"/>
      <c r="C20" s="6"/>
      <c r="D20" s="7"/>
      <c r="E20" s="51" t="str">
        <f>IF(Paramètres!C24&lt;&gt;"",Paramètres!C24,"") &amp; CHAR(10) &amp; IF(Paramètres!C26&lt;&gt;"",Paramètres!C26,"") &amp; CHAR(10) &amp; IF(Paramètres!C28&lt;&gt;"",Paramètres!C28,"")</f>
        <v xml:space="preserve">5 RUE HINZELIN
57000 METZ
</v>
      </c>
      <c r="F20" s="51"/>
      <c r="G20" s="51"/>
      <c r="H20" s="51"/>
      <c r="I20" s="8"/>
    </row>
    <row r="21" spans="2:9" ht="9" customHeight="1" x14ac:dyDescent="0.25">
      <c r="B21" s="5"/>
      <c r="C21" s="6"/>
      <c r="D21" s="7"/>
      <c r="E21" s="51"/>
      <c r="F21" s="51"/>
      <c r="G21" s="51"/>
      <c r="H21" s="51"/>
      <c r="I21" s="8"/>
    </row>
    <row r="22" spans="2:9" ht="9" customHeight="1" x14ac:dyDescent="0.25">
      <c r="B22" s="5"/>
      <c r="C22" s="6"/>
      <c r="D22" s="7"/>
      <c r="E22" s="51"/>
      <c r="F22" s="51"/>
      <c r="G22" s="51"/>
      <c r="H22" s="51"/>
      <c r="I22" s="8"/>
    </row>
    <row r="23" spans="2:9" ht="9" customHeight="1" x14ac:dyDescent="0.25">
      <c r="B23" s="5"/>
      <c r="C23" s="6"/>
      <c r="D23" s="7"/>
      <c r="E23" s="51"/>
      <c r="F23" s="51"/>
      <c r="G23" s="51"/>
      <c r="H23" s="51"/>
      <c r="I23" s="8"/>
    </row>
    <row r="24" spans="2:9" ht="9" customHeight="1" x14ac:dyDescent="0.25">
      <c r="B24" s="5"/>
      <c r="C24" s="6"/>
      <c r="D24" s="7"/>
      <c r="E24" s="51"/>
      <c r="F24" s="51"/>
      <c r="G24" s="51"/>
      <c r="H24" s="51"/>
      <c r="I24" s="8"/>
    </row>
    <row r="25" spans="2:9" ht="9" customHeight="1" x14ac:dyDescent="0.25">
      <c r="B25" s="5"/>
      <c r="C25" s="6"/>
      <c r="D25" s="7"/>
      <c r="E25" s="51"/>
      <c r="F25" s="51"/>
      <c r="G25" s="51"/>
      <c r="H25" s="51"/>
      <c r="I25" s="8"/>
    </row>
    <row r="26" spans="2:9" ht="9" customHeight="1" x14ac:dyDescent="0.25">
      <c r="B26" s="5"/>
      <c r="C26" s="6"/>
      <c r="D26" s="7"/>
      <c r="E26" s="51"/>
      <c r="F26" s="51"/>
      <c r="G26" s="51"/>
      <c r="H26" s="51"/>
      <c r="I26" s="8"/>
    </row>
    <row r="27" spans="2:9" ht="9" customHeight="1" x14ac:dyDescent="0.25">
      <c r="B27" s="5"/>
      <c r="C27" s="6"/>
      <c r="D27" s="7"/>
      <c r="E27" s="51"/>
      <c r="F27" s="51"/>
      <c r="G27" s="51"/>
      <c r="H27" s="51"/>
      <c r="I27" s="8"/>
    </row>
    <row r="28" spans="2:9" ht="9" customHeight="1" x14ac:dyDescent="0.25">
      <c r="B28" s="5"/>
      <c r="C28" s="6"/>
      <c r="D28" s="7"/>
      <c r="E28" s="50"/>
      <c r="F28" s="50"/>
      <c r="G28" s="50"/>
      <c r="H28" s="50"/>
      <c r="I28" s="8"/>
    </row>
    <row r="29" spans="2:9" ht="9" customHeight="1" x14ac:dyDescent="0.25">
      <c r="B29" s="5"/>
      <c r="C29" s="6"/>
      <c r="D29" s="7"/>
      <c r="E29" s="50"/>
      <c r="F29" s="50"/>
      <c r="G29" s="50"/>
      <c r="H29" s="50"/>
      <c r="I29" s="8"/>
    </row>
    <row r="30" spans="2:9" ht="9" customHeight="1" x14ac:dyDescent="0.25">
      <c r="B30" s="5"/>
      <c r="C30" s="6"/>
      <c r="D30" s="7"/>
      <c r="E30" s="50"/>
      <c r="F30" s="50"/>
      <c r="G30" s="50"/>
      <c r="H30" s="50"/>
      <c r="I30" s="8"/>
    </row>
    <row r="31" spans="2:9" ht="9" customHeight="1" x14ac:dyDescent="0.25">
      <c r="B31" s="5"/>
      <c r="C31" s="6"/>
      <c r="D31" s="7"/>
      <c r="E31" s="50"/>
      <c r="F31" s="50"/>
      <c r="G31" s="50"/>
      <c r="H31" s="50"/>
      <c r="I31" s="8"/>
    </row>
    <row r="32" spans="2:9" ht="9" customHeight="1" x14ac:dyDescent="0.25">
      <c r="B32" s="5"/>
      <c r="C32" s="6"/>
      <c r="D32" s="7"/>
      <c r="E32" s="50"/>
      <c r="F32" s="50"/>
      <c r="G32" s="50"/>
      <c r="H32" s="50"/>
      <c r="I32" s="8"/>
    </row>
    <row r="33" spans="2:9" ht="9" customHeight="1" x14ac:dyDescent="0.25">
      <c r="B33" s="5"/>
      <c r="C33" s="6"/>
      <c r="D33" s="7"/>
      <c r="E33" s="50"/>
      <c r="F33" s="50"/>
      <c r="G33" s="50"/>
      <c r="H33" s="50"/>
      <c r="I33" s="8"/>
    </row>
    <row r="34" spans="2:9" ht="9" customHeight="1" x14ac:dyDescent="0.25">
      <c r="B34" s="5"/>
      <c r="C34" s="6"/>
      <c r="D34" s="7"/>
      <c r="E34" s="50"/>
      <c r="F34" s="50"/>
      <c r="G34" s="50"/>
      <c r="H34" s="50"/>
      <c r="I34" s="8"/>
    </row>
    <row r="35" spans="2:9" ht="9" customHeight="1" x14ac:dyDescent="0.25">
      <c r="B35" s="5"/>
      <c r="C35" s="6"/>
      <c r="D35" s="7"/>
      <c r="E35" s="50"/>
      <c r="F35" s="50"/>
      <c r="G35" s="50"/>
      <c r="H35" s="50"/>
      <c r="I35" s="8"/>
    </row>
    <row r="36" spans="2:9" ht="9" customHeight="1" x14ac:dyDescent="0.25">
      <c r="B36" s="5"/>
      <c r="C36" s="6"/>
      <c r="D36" s="7"/>
      <c r="E36" s="50"/>
      <c r="F36" s="50"/>
      <c r="G36" s="50"/>
      <c r="H36" s="50"/>
      <c r="I36" s="8"/>
    </row>
    <row r="37" spans="2:9" ht="9" customHeight="1" x14ac:dyDescent="0.25">
      <c r="B37" s="5"/>
      <c r="C37" s="6"/>
      <c r="D37" s="7"/>
      <c r="E37" s="50"/>
      <c r="F37" s="50"/>
      <c r="G37" s="50"/>
      <c r="H37" s="50"/>
      <c r="I37" s="8"/>
    </row>
    <row r="38" spans="2:9" ht="9" customHeight="1" x14ac:dyDescent="0.25">
      <c r="B38" s="5"/>
      <c r="C38" s="6"/>
      <c r="D38" s="7"/>
      <c r="E38" s="50"/>
      <c r="F38" s="50"/>
      <c r="G38" s="50"/>
      <c r="H38" s="50"/>
      <c r="I38" s="8"/>
    </row>
    <row r="39" spans="2:9" ht="9" customHeight="1" x14ac:dyDescent="0.25">
      <c r="B39" s="5"/>
      <c r="C39" s="6"/>
      <c r="D39" s="7"/>
      <c r="E39" s="50"/>
      <c r="F39" s="50"/>
      <c r="G39" s="50"/>
      <c r="H39" s="50"/>
      <c r="I39" s="8"/>
    </row>
    <row r="40" spans="2:9" ht="9" customHeight="1" x14ac:dyDescent="0.25">
      <c r="B40" s="5"/>
      <c r="C40" s="6"/>
      <c r="D40" s="7"/>
      <c r="E40" s="50"/>
      <c r="F40" s="50"/>
      <c r="G40" s="50"/>
      <c r="H40" s="50"/>
      <c r="I40" s="8"/>
    </row>
    <row r="41" spans="2:9" ht="9" customHeight="1" x14ac:dyDescent="0.25">
      <c r="B41" s="5"/>
      <c r="C41" s="6"/>
      <c r="D41" s="7"/>
      <c r="E41" s="50"/>
      <c r="F41" s="50"/>
      <c r="G41" s="50"/>
      <c r="H41" s="50"/>
      <c r="I41" s="8"/>
    </row>
    <row r="42" spans="2:9" ht="9" customHeight="1" x14ac:dyDescent="0.25">
      <c r="B42" s="5"/>
      <c r="C42" s="6"/>
      <c r="D42" s="7"/>
      <c r="E42" s="50"/>
      <c r="F42" s="50"/>
      <c r="G42" s="50"/>
      <c r="H42" s="50"/>
      <c r="I42" s="8"/>
    </row>
    <row r="43" spans="2:9" ht="9" customHeight="1" x14ac:dyDescent="0.25">
      <c r="B43" s="5"/>
      <c r="C43" s="6"/>
      <c r="D43" s="7"/>
      <c r="E43" s="50"/>
      <c r="F43" s="50"/>
      <c r="G43" s="50"/>
      <c r="H43" s="50"/>
      <c r="I43" s="8"/>
    </row>
    <row r="44" spans="2:9" ht="9" customHeight="1" x14ac:dyDescent="0.25">
      <c r="B44" s="5"/>
      <c r="C44" s="6"/>
      <c r="D44" s="7"/>
      <c r="E44" s="50"/>
      <c r="F44" s="50"/>
      <c r="G44" s="50"/>
      <c r="H44" s="50"/>
      <c r="I44" s="8"/>
    </row>
    <row r="45" spans="2:9" ht="9" customHeight="1" x14ac:dyDescent="0.25">
      <c r="B45" s="5"/>
      <c r="C45" s="6"/>
      <c r="D45" s="7"/>
      <c r="E45" s="50"/>
      <c r="F45" s="50"/>
      <c r="G45" s="50"/>
      <c r="H45" s="50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0"/>
      <c r="F47" s="62" t="s">
        <v>4</v>
      </c>
      <c r="G47" s="50"/>
      <c r="H47" s="50"/>
      <c r="I47" s="8"/>
    </row>
    <row r="48" spans="2:9" ht="9" customHeight="1" x14ac:dyDescent="0.25">
      <c r="B48" s="5"/>
      <c r="C48" s="6"/>
      <c r="D48" s="7"/>
      <c r="E48" s="50"/>
      <c r="F48" s="50"/>
      <c r="G48" s="50"/>
      <c r="H48" s="50"/>
      <c r="I48" s="8"/>
    </row>
    <row r="49" spans="2:9" ht="9" customHeight="1" x14ac:dyDescent="0.25">
      <c r="B49" s="5"/>
      <c r="C49" s="6"/>
      <c r="D49" s="7"/>
      <c r="E49" s="50"/>
      <c r="F49" s="50"/>
      <c r="G49" s="50"/>
      <c r="H49" s="50"/>
      <c r="I49" s="8"/>
    </row>
    <row r="50" spans="2:9" ht="9" customHeight="1" x14ac:dyDescent="0.25">
      <c r="B50" s="5"/>
      <c r="C50" s="6"/>
      <c r="D50" s="7"/>
      <c r="E50" s="50"/>
      <c r="F50" s="50"/>
      <c r="G50" s="50"/>
      <c r="H50" s="50"/>
      <c r="I50" s="8"/>
    </row>
    <row r="51" spans="2:9" ht="9" customHeight="1" x14ac:dyDescent="0.25">
      <c r="B51" s="5"/>
      <c r="C51" s="6"/>
      <c r="D51" s="7"/>
      <c r="E51" s="50"/>
      <c r="F51" s="50"/>
      <c r="G51" s="50"/>
      <c r="H51" s="50"/>
      <c r="I51" s="8"/>
    </row>
    <row r="52" spans="2:9" ht="9" customHeight="1" x14ac:dyDescent="0.25">
      <c r="B52" s="5"/>
      <c r="C52" s="6"/>
      <c r="D52" s="7"/>
      <c r="E52" s="50"/>
      <c r="F52" s="50"/>
      <c r="G52" s="50"/>
      <c r="H52" s="50"/>
      <c r="I52" s="8"/>
    </row>
    <row r="53" spans="2:9" ht="9" customHeight="1" x14ac:dyDescent="0.25">
      <c r="B53" s="5"/>
      <c r="C53" s="6"/>
      <c r="D53" s="7"/>
      <c r="E53" s="50"/>
      <c r="F53" s="50"/>
      <c r="G53" s="50"/>
      <c r="H53" s="50"/>
      <c r="I53" s="8"/>
    </row>
    <row r="54" spans="2:9" ht="9" customHeight="1" x14ac:dyDescent="0.25">
      <c r="B54" s="5"/>
      <c r="C54" s="6"/>
      <c r="D54" s="7"/>
      <c r="E54" s="50"/>
      <c r="F54" s="50"/>
      <c r="G54" s="50"/>
      <c r="H54" s="50"/>
      <c r="I54" s="8"/>
    </row>
    <row r="55" spans="2:9" ht="9" customHeight="1" x14ac:dyDescent="0.25">
      <c r="B55" s="5"/>
      <c r="C55" s="6"/>
      <c r="D55" s="7"/>
      <c r="E55" s="50"/>
      <c r="F55" s="50"/>
      <c r="G55" s="50"/>
      <c r="H55" s="50"/>
      <c r="I55" s="8"/>
    </row>
    <row r="56" spans="2:9" ht="9" customHeight="1" x14ac:dyDescent="0.25">
      <c r="B56" s="5"/>
      <c r="C56" s="6"/>
      <c r="D56" s="7"/>
      <c r="E56" s="50"/>
      <c r="F56" s="50"/>
      <c r="G56" s="50"/>
      <c r="H56" s="50"/>
      <c r="I56" s="8"/>
    </row>
    <row r="57" spans="2:9" ht="9" customHeight="1" x14ac:dyDescent="0.25">
      <c r="B57" s="5"/>
      <c r="C57" s="6"/>
      <c r="D57" s="7"/>
      <c r="E57" s="50"/>
      <c r="F57" s="50"/>
      <c r="G57" s="50"/>
      <c r="H57" s="50"/>
      <c r="I57" s="8"/>
    </row>
    <row r="58" spans="2:9" ht="9" customHeight="1" x14ac:dyDescent="0.25">
      <c r="B58" s="5"/>
      <c r="C58" s="6"/>
      <c r="D58" s="7"/>
      <c r="E58" s="50"/>
      <c r="F58" s="50"/>
      <c r="G58" s="50"/>
      <c r="H58" s="50"/>
      <c r="I58" s="8"/>
    </row>
    <row r="59" spans="2:9" ht="9" customHeight="1" x14ac:dyDescent="0.25">
      <c r="B59" s="5"/>
      <c r="C59" s="6"/>
      <c r="D59" s="7"/>
      <c r="E59" s="50"/>
      <c r="F59" s="50"/>
      <c r="G59" s="50"/>
      <c r="H59" s="50"/>
      <c r="I59" s="8"/>
    </row>
    <row r="60" spans="2:9" ht="9" customHeight="1" x14ac:dyDescent="0.25">
      <c r="B60" s="5"/>
      <c r="C60" s="6"/>
      <c r="D60" s="7"/>
      <c r="E60" s="50"/>
      <c r="F60" s="50"/>
      <c r="G60" s="50"/>
      <c r="H60" s="50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2" t="str">
        <f>IF(Paramètres!C9&lt;&gt;"",Paramètres!C9,"")</f>
        <v>Lot n°4</v>
      </c>
      <c r="F62" s="52"/>
      <c r="G62" s="52"/>
      <c r="H62" s="52"/>
      <c r="I62" s="8"/>
    </row>
    <row r="63" spans="2:9" ht="9" customHeight="1" x14ac:dyDescent="0.25">
      <c r="B63" s="5"/>
      <c r="C63" s="6"/>
      <c r="D63" s="7"/>
      <c r="E63" s="52"/>
      <c r="F63" s="52"/>
      <c r="G63" s="52"/>
      <c r="H63" s="52"/>
      <c r="I63" s="8"/>
    </row>
    <row r="64" spans="2:9" ht="9" customHeight="1" x14ac:dyDescent="0.25">
      <c r="B64" s="5"/>
      <c r="C64" s="6"/>
      <c r="D64" s="7"/>
      <c r="E64" s="52"/>
      <c r="F64" s="52"/>
      <c r="G64" s="52"/>
      <c r="H64" s="52"/>
      <c r="I64" s="8"/>
    </row>
    <row r="65" spans="2:9" ht="9" customHeight="1" x14ac:dyDescent="0.25">
      <c r="B65" s="5"/>
      <c r="C65" s="6"/>
      <c r="D65" s="7"/>
      <c r="E65" s="52"/>
      <c r="F65" s="52"/>
      <c r="G65" s="52"/>
      <c r="H65" s="52"/>
      <c r="I65" s="8"/>
    </row>
    <row r="66" spans="2:9" ht="9" customHeight="1" x14ac:dyDescent="0.25">
      <c r="B66" s="5"/>
      <c r="C66" s="6"/>
      <c r="D66" s="7"/>
      <c r="E66" s="52" t="str">
        <f>IF(Paramètres!C11&lt;&gt;"",Paramètres!C11,"")</f>
        <v>VENTILATION - CLIMATISATION - CHAUFFAGE - PLOMBERIE-SANITAIRES</v>
      </c>
      <c r="F66" s="52"/>
      <c r="G66" s="52"/>
      <c r="H66" s="52"/>
      <c r="I66" s="8"/>
    </row>
    <row r="67" spans="2:9" ht="9" customHeight="1" x14ac:dyDescent="0.25">
      <c r="B67" s="5"/>
      <c r="C67" s="6"/>
      <c r="D67" s="7"/>
      <c r="E67" s="52"/>
      <c r="F67" s="52"/>
      <c r="G67" s="52"/>
      <c r="H67" s="52"/>
      <c r="I67" s="8"/>
    </row>
    <row r="68" spans="2:9" ht="9" customHeight="1" x14ac:dyDescent="0.25">
      <c r="B68" s="5"/>
      <c r="C68" s="6"/>
      <c r="D68" s="7"/>
      <c r="E68" s="52"/>
      <c r="F68" s="52"/>
      <c r="G68" s="52"/>
      <c r="H68" s="52"/>
      <c r="I68" s="8"/>
    </row>
    <row r="69" spans="2:9" ht="9" customHeight="1" x14ac:dyDescent="0.25">
      <c r="B69" s="5"/>
      <c r="C69" s="6"/>
      <c r="D69" s="7"/>
      <c r="E69" s="52"/>
      <c r="F69" s="52"/>
      <c r="G69" s="52"/>
      <c r="H69" s="52"/>
      <c r="I69" s="8"/>
    </row>
    <row r="70" spans="2:9" ht="9" customHeight="1" x14ac:dyDescent="0.25">
      <c r="B70" s="5"/>
      <c r="C70" s="6"/>
      <c r="D70" s="7"/>
      <c r="E70" s="52"/>
      <c r="F70" s="52"/>
      <c r="G70" s="52"/>
      <c r="H70" s="52"/>
      <c r="I70" s="8"/>
    </row>
    <row r="71" spans="2:9" ht="9" customHeight="1" x14ac:dyDescent="0.25">
      <c r="B71" s="5"/>
      <c r="C71" s="6"/>
      <c r="D71" s="7"/>
      <c r="E71" s="53" t="str">
        <f>IF(Paramètres!C3&lt;&gt;"",Paramètres!C3,"")</f>
        <v>DPGF</v>
      </c>
      <c r="F71" s="54"/>
      <c r="G71" s="54"/>
      <c r="H71" s="55"/>
      <c r="I71" s="8"/>
    </row>
    <row r="72" spans="2:9" ht="9" customHeight="1" x14ac:dyDescent="0.25">
      <c r="B72" s="5"/>
      <c r="C72" s="6"/>
      <c r="D72" s="7"/>
      <c r="E72" s="56"/>
      <c r="F72" s="51"/>
      <c r="G72" s="51"/>
      <c r="H72" s="57"/>
      <c r="I72" s="8"/>
    </row>
    <row r="73" spans="2:9" ht="9" customHeight="1" x14ac:dyDescent="0.25">
      <c r="B73" s="5"/>
      <c r="C73" s="6"/>
      <c r="D73" s="7"/>
      <c r="E73" s="56"/>
      <c r="F73" s="51"/>
      <c r="G73" s="51"/>
      <c r="H73" s="57"/>
      <c r="I73" s="8"/>
    </row>
    <row r="74" spans="2:9" ht="9" customHeight="1" x14ac:dyDescent="0.25">
      <c r="B74" s="5"/>
      <c r="C74" s="6"/>
      <c r="D74" s="7"/>
      <c r="E74" s="56"/>
      <c r="F74" s="51"/>
      <c r="G74" s="51"/>
      <c r="H74" s="57"/>
      <c r="I74" s="8"/>
    </row>
    <row r="75" spans="2:9" ht="9" customHeight="1" x14ac:dyDescent="0.25">
      <c r="B75" s="5"/>
      <c r="C75" s="6"/>
      <c r="D75" s="7"/>
      <c r="E75" s="56"/>
      <c r="F75" s="51"/>
      <c r="G75" s="51"/>
      <c r="H75" s="57"/>
      <c r="I75" s="8"/>
    </row>
    <row r="76" spans="2:9" ht="9" customHeight="1" x14ac:dyDescent="0.25">
      <c r="B76" s="5"/>
      <c r="C76" s="6"/>
      <c r="D76" s="7"/>
      <c r="E76" s="56"/>
      <c r="F76" s="51"/>
      <c r="G76" s="51"/>
      <c r="H76" s="57"/>
      <c r="I76" s="8"/>
    </row>
    <row r="77" spans="2:9" ht="9" customHeight="1" x14ac:dyDescent="0.25">
      <c r="B77" s="5"/>
      <c r="C77" s="6"/>
      <c r="D77" s="7"/>
      <c r="E77" s="58"/>
      <c r="F77" s="59"/>
      <c r="G77" s="59"/>
      <c r="H77" s="60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1" t="s">
        <v>0</v>
      </c>
      <c r="G79" s="61" t="str">
        <f>IF(Paramètres!C7&lt;&gt;"",Paramètres!C7,"")</f>
        <v>2025-224</v>
      </c>
      <c r="H79" s="7"/>
      <c r="I79" s="8"/>
    </row>
    <row r="80" spans="2:9" ht="9" customHeight="1" x14ac:dyDescent="0.25">
      <c r="B80" s="65"/>
      <c r="C80" s="63" t="s">
        <v>5</v>
      </c>
      <c r="D80" s="7"/>
      <c r="E80" s="7"/>
      <c r="F80" s="61"/>
      <c r="G80" s="61"/>
      <c r="H80" s="7"/>
      <c r="I80" s="8"/>
    </row>
    <row r="81" spans="2:9" ht="9" customHeight="1" x14ac:dyDescent="0.25">
      <c r="B81" s="65"/>
      <c r="C81" s="64"/>
      <c r="D81" s="7"/>
      <c r="E81" s="7"/>
      <c r="F81" s="61" t="s">
        <v>1</v>
      </c>
      <c r="G81" s="61" t="str">
        <f>IF(Paramètres!C13&lt;&gt;"",Paramètres!C13,"")</f>
        <v>17/07/2025</v>
      </c>
      <c r="H81" s="7"/>
      <c r="I81" s="8"/>
    </row>
    <row r="82" spans="2:9" ht="9" customHeight="1" x14ac:dyDescent="0.25">
      <c r="B82" s="65"/>
      <c r="C82" s="64"/>
      <c r="D82" s="7"/>
      <c r="E82" s="7"/>
      <c r="F82" s="61"/>
      <c r="G82" s="61"/>
      <c r="H82" s="7"/>
      <c r="I82" s="8"/>
    </row>
    <row r="83" spans="2:9" ht="9" customHeight="1" x14ac:dyDescent="0.25">
      <c r="B83" s="65"/>
      <c r="C83" s="64"/>
      <c r="D83" s="7"/>
      <c r="E83" s="7"/>
      <c r="F83" s="61" t="s">
        <v>2</v>
      </c>
      <c r="G83" s="61" t="str">
        <f>IF(Paramètres!C15&lt;&gt;"",Paramètres!C15,"")</f>
        <v>DCE</v>
      </c>
      <c r="H83" s="7"/>
      <c r="I83" s="8"/>
    </row>
    <row r="84" spans="2:9" ht="9" customHeight="1" x14ac:dyDescent="0.25">
      <c r="B84" s="65"/>
      <c r="C84" s="64"/>
      <c r="D84" s="7"/>
      <c r="E84" s="7"/>
      <c r="F84" s="61"/>
      <c r="G84" s="61"/>
      <c r="H84" s="7"/>
      <c r="I84" s="8"/>
    </row>
    <row r="85" spans="2:9" ht="9" customHeight="1" x14ac:dyDescent="0.25">
      <c r="B85" s="65"/>
      <c r="C85" s="64"/>
      <c r="D85" s="7"/>
      <c r="E85" s="7"/>
      <c r="F85" s="61" t="s">
        <v>3</v>
      </c>
      <c r="G85" s="61" t="str">
        <f>IF(Paramètres!C17&lt;&gt;"",Paramètres!C17,"")</f>
        <v/>
      </c>
      <c r="H85" s="7"/>
      <c r="I85" s="8"/>
    </row>
    <row r="86" spans="2:9" ht="9" customHeight="1" x14ac:dyDescent="0.25">
      <c r="B86" s="65"/>
      <c r="C86" s="64"/>
      <c r="D86" s="7"/>
      <c r="E86" s="7"/>
      <c r="F86" s="61"/>
      <c r="G86" s="61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154"/>
  <sheetViews>
    <sheetView showGridLines="0" tabSelected="1" workbookViewId="0">
      <pane ySplit="3" topLeftCell="A4" activePane="bottomLeft" state="frozen"/>
      <selection pane="bottomLeft" activeCell="J12" sqref="J12"/>
    </sheetView>
  </sheetViews>
  <sheetFormatPr baseColWidth="10" defaultColWidth="9.140625" defaultRowHeight="15" x14ac:dyDescent="0.2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6" t="s">
        <v>26</v>
      </c>
      <c r="E3" s="66"/>
      <c r="F3" s="66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31.5" customHeight="1" x14ac:dyDescent="0.25">
      <c r="A4" s="7">
        <v>2</v>
      </c>
      <c r="B4" s="14" t="s">
        <v>38</v>
      </c>
      <c r="C4" s="14"/>
      <c r="D4" s="67" t="s">
        <v>39</v>
      </c>
      <c r="E4" s="67"/>
      <c r="F4" s="67"/>
      <c r="G4" s="15"/>
      <c r="H4" s="15"/>
      <c r="I4" s="15"/>
      <c r="J4" s="15"/>
      <c r="K4" s="16"/>
      <c r="L4" s="7"/>
    </row>
    <row r="5" spans="1:18" hidden="1" x14ac:dyDescent="0.25">
      <c r="A5" s="7">
        <v>3</v>
      </c>
    </row>
    <row r="6" spans="1:18" hidden="1" x14ac:dyDescent="0.25">
      <c r="A6" s="7" t="s">
        <v>40</v>
      </c>
    </row>
    <row r="7" spans="1:18" ht="15.75" customHeight="1" x14ac:dyDescent="0.25">
      <c r="A7" s="7">
        <v>3</v>
      </c>
      <c r="B7" s="17" t="s">
        <v>41</v>
      </c>
      <c r="C7" s="17"/>
      <c r="D7" s="68" t="s">
        <v>42</v>
      </c>
      <c r="E7" s="68"/>
      <c r="F7" s="68"/>
      <c r="G7" s="18"/>
      <c r="H7" s="18"/>
      <c r="I7" s="18"/>
      <c r="J7" s="18"/>
      <c r="K7" s="19"/>
      <c r="L7" s="7"/>
    </row>
    <row r="8" spans="1:18" x14ac:dyDescent="0.25">
      <c r="A8" s="7">
        <v>4</v>
      </c>
      <c r="B8" s="17" t="s">
        <v>43</v>
      </c>
      <c r="C8" s="17"/>
      <c r="D8" s="69" t="s">
        <v>44</v>
      </c>
      <c r="E8" s="69"/>
      <c r="F8" s="69"/>
      <c r="G8" s="20"/>
      <c r="H8" s="20"/>
      <c r="I8" s="20"/>
      <c r="J8" s="20"/>
      <c r="K8" s="21"/>
      <c r="L8" s="7"/>
    </row>
    <row r="9" spans="1:18" x14ac:dyDescent="0.25">
      <c r="A9" s="7">
        <v>5</v>
      </c>
      <c r="B9" s="17" t="s">
        <v>45</v>
      </c>
      <c r="C9" s="17"/>
      <c r="D9" s="70" t="s">
        <v>46</v>
      </c>
      <c r="E9" s="70"/>
      <c r="F9" s="70"/>
      <c r="G9" s="22"/>
      <c r="H9" s="22"/>
      <c r="I9" s="22"/>
      <c r="J9" s="22"/>
      <c r="K9" s="23"/>
      <c r="L9" s="7"/>
    </row>
    <row r="10" spans="1:18" hidden="1" x14ac:dyDescent="0.25">
      <c r="A10" s="7" t="s">
        <v>47</v>
      </c>
    </row>
    <row r="11" spans="1:18" ht="33.75" customHeight="1" x14ac:dyDescent="0.25">
      <c r="A11" s="7" t="s">
        <v>48</v>
      </c>
      <c r="B11" s="24"/>
      <c r="C11" s="24"/>
      <c r="D11" s="71" t="s">
        <v>49</v>
      </c>
      <c r="E11" s="71"/>
      <c r="F11" s="71"/>
      <c r="G11" s="71"/>
      <c r="H11" s="71"/>
      <c r="I11" s="71"/>
      <c r="J11" s="71"/>
      <c r="K11" s="24"/>
    </row>
    <row r="12" spans="1:18" x14ac:dyDescent="0.25">
      <c r="A12" s="7">
        <v>9</v>
      </c>
      <c r="B12" s="25" t="s">
        <v>50</v>
      </c>
      <c r="C12" s="25"/>
      <c r="D12" s="72" t="s">
        <v>51</v>
      </c>
      <c r="E12" s="73"/>
      <c r="F12" s="73"/>
      <c r="G12" s="27" t="s">
        <v>52</v>
      </c>
      <c r="H12" s="28">
        <v>1</v>
      </c>
      <c r="I12" s="28"/>
      <c r="J12" s="29"/>
      <c r="K12" s="30">
        <f>IF(AND(H12= "",I12= ""), 0, ROUND(ROUND(J12, 2) * ROUND(IF(I12="",H12,I12),  0), 2))</f>
        <v>0</v>
      </c>
      <c r="L12" s="7"/>
      <c r="N12" s="31">
        <v>0.2</v>
      </c>
      <c r="R12" s="7">
        <v>1364</v>
      </c>
    </row>
    <row r="13" spans="1:18" hidden="1" x14ac:dyDescent="0.25">
      <c r="A13" s="7" t="s">
        <v>53</v>
      </c>
    </row>
    <row r="14" spans="1:18" hidden="1" x14ac:dyDescent="0.25">
      <c r="A14" s="7" t="s">
        <v>54</v>
      </c>
    </row>
    <row r="15" spans="1:18" x14ac:dyDescent="0.25">
      <c r="A15" s="7">
        <v>5</v>
      </c>
      <c r="B15" s="17" t="s">
        <v>55</v>
      </c>
      <c r="C15" s="17"/>
      <c r="D15" s="70" t="s">
        <v>56</v>
      </c>
      <c r="E15" s="70"/>
      <c r="F15" s="70"/>
      <c r="G15" s="22"/>
      <c r="H15" s="22"/>
      <c r="I15" s="22"/>
      <c r="J15" s="22"/>
      <c r="K15" s="23"/>
      <c r="L15" s="7"/>
    </row>
    <row r="16" spans="1:18" hidden="1" x14ac:dyDescent="0.25">
      <c r="A16" s="7" t="s">
        <v>47</v>
      </c>
    </row>
    <row r="17" spans="1:18" ht="16.5" x14ac:dyDescent="0.25">
      <c r="A17" s="7">
        <v>9</v>
      </c>
      <c r="B17" s="25" t="s">
        <v>57</v>
      </c>
      <c r="C17" s="25"/>
      <c r="D17" s="72" t="s">
        <v>58</v>
      </c>
      <c r="E17" s="73"/>
      <c r="F17" s="73"/>
      <c r="G17" s="27" t="s">
        <v>52</v>
      </c>
      <c r="H17" s="28">
        <v>1</v>
      </c>
      <c r="I17" s="28"/>
      <c r="J17" s="29"/>
      <c r="K17" s="30">
        <f>IF(AND(H17= "",I17= ""), 0, ROUND(ROUND(J17, 2) * ROUND(IF(I17="",H17,I17),  0), 2))</f>
        <v>0</v>
      </c>
      <c r="L17" s="7"/>
      <c r="N17" s="31">
        <v>0.2</v>
      </c>
      <c r="R17" s="7">
        <v>1364</v>
      </c>
    </row>
    <row r="18" spans="1:18" hidden="1" x14ac:dyDescent="0.25">
      <c r="A18" s="7" t="s">
        <v>53</v>
      </c>
    </row>
    <row r="19" spans="1:18" hidden="1" x14ac:dyDescent="0.25">
      <c r="A19" s="7" t="s">
        <v>54</v>
      </c>
    </row>
    <row r="20" spans="1:18" x14ac:dyDescent="0.25">
      <c r="A20" s="7">
        <v>5</v>
      </c>
      <c r="B20" s="17" t="s">
        <v>59</v>
      </c>
      <c r="C20" s="17"/>
      <c r="D20" s="70" t="s">
        <v>60</v>
      </c>
      <c r="E20" s="70"/>
      <c r="F20" s="70"/>
      <c r="G20" s="22"/>
      <c r="H20" s="22"/>
      <c r="I20" s="22"/>
      <c r="J20" s="22"/>
      <c r="K20" s="23"/>
      <c r="L20" s="7"/>
    </row>
    <row r="21" spans="1:18" hidden="1" x14ac:dyDescent="0.25">
      <c r="A21" s="7" t="s">
        <v>47</v>
      </c>
    </row>
    <row r="22" spans="1:18" ht="16.5" x14ac:dyDescent="0.25">
      <c r="A22" s="7">
        <v>9</v>
      </c>
      <c r="B22" s="25" t="s">
        <v>61</v>
      </c>
      <c r="C22" s="25"/>
      <c r="D22" s="72" t="s">
        <v>62</v>
      </c>
      <c r="E22" s="73"/>
      <c r="F22" s="73"/>
      <c r="G22" s="27" t="s">
        <v>52</v>
      </c>
      <c r="H22" s="28">
        <v>1</v>
      </c>
      <c r="I22" s="28"/>
      <c r="J22" s="29"/>
      <c r="K22" s="30">
        <f>IF(AND(H22= "",I22= ""), 0, ROUND(ROUND(J22, 2) * ROUND(IF(I22="",H22,I22),  0), 2))</f>
        <v>0</v>
      </c>
      <c r="L22" s="7"/>
      <c r="N22" s="31">
        <v>0.2</v>
      </c>
      <c r="R22" s="7">
        <v>1364</v>
      </c>
    </row>
    <row r="23" spans="1:18" hidden="1" x14ac:dyDescent="0.25">
      <c r="A23" s="7" t="s">
        <v>53</v>
      </c>
    </row>
    <row r="24" spans="1:18" hidden="1" x14ac:dyDescent="0.25">
      <c r="A24" s="7" t="s">
        <v>54</v>
      </c>
    </row>
    <row r="25" spans="1:18" x14ac:dyDescent="0.25">
      <c r="A25" s="7">
        <v>5</v>
      </c>
      <c r="B25" s="17" t="s">
        <v>63</v>
      </c>
      <c r="C25" s="17"/>
      <c r="D25" s="70" t="s">
        <v>64</v>
      </c>
      <c r="E25" s="70"/>
      <c r="F25" s="70"/>
      <c r="G25" s="22"/>
      <c r="H25" s="22"/>
      <c r="I25" s="22"/>
      <c r="J25" s="22"/>
      <c r="K25" s="23"/>
      <c r="L25" s="7"/>
    </row>
    <row r="26" spans="1:18" hidden="1" x14ac:dyDescent="0.25">
      <c r="A26" s="7" t="s">
        <v>47</v>
      </c>
    </row>
    <row r="27" spans="1:18" ht="16.5" x14ac:dyDescent="0.25">
      <c r="A27" s="7">
        <v>9</v>
      </c>
      <c r="B27" s="25" t="s">
        <v>65</v>
      </c>
      <c r="C27" s="25"/>
      <c r="D27" s="72" t="s">
        <v>66</v>
      </c>
      <c r="E27" s="73"/>
      <c r="F27" s="73"/>
      <c r="G27" s="27" t="s">
        <v>12</v>
      </c>
      <c r="H27" s="28">
        <v>10</v>
      </c>
      <c r="I27" s="28"/>
      <c r="J27" s="29"/>
      <c r="K27" s="30">
        <f>IF(AND(H27= "",I27= ""), 0, ROUND(ROUND(J27, 2) * ROUND(IF(I27="",H27,I27),  0), 2))</f>
        <v>0</v>
      </c>
      <c r="L27" s="7"/>
      <c r="N27" s="31">
        <v>0.2</v>
      </c>
      <c r="R27" s="7">
        <v>1364</v>
      </c>
    </row>
    <row r="28" spans="1:18" hidden="1" x14ac:dyDescent="0.25">
      <c r="A28" s="7" t="s">
        <v>53</v>
      </c>
    </row>
    <row r="29" spans="1:18" hidden="1" x14ac:dyDescent="0.25">
      <c r="A29" s="7" t="s">
        <v>54</v>
      </c>
    </row>
    <row r="30" spans="1:18" x14ac:dyDescent="0.25">
      <c r="A30" s="7">
        <v>5</v>
      </c>
      <c r="B30" s="17" t="s">
        <v>67</v>
      </c>
      <c r="C30" s="17"/>
      <c r="D30" s="70" t="s">
        <v>68</v>
      </c>
      <c r="E30" s="70"/>
      <c r="F30" s="70"/>
      <c r="G30" s="22"/>
      <c r="H30" s="22"/>
      <c r="I30" s="22"/>
      <c r="J30" s="22"/>
      <c r="K30" s="23"/>
      <c r="L30" s="7"/>
    </row>
    <row r="31" spans="1:18" hidden="1" x14ac:dyDescent="0.25">
      <c r="A31" s="7" t="s">
        <v>47</v>
      </c>
    </row>
    <row r="32" spans="1:18" x14ac:dyDescent="0.25">
      <c r="A32" s="7">
        <v>9</v>
      </c>
      <c r="B32" s="25" t="s">
        <v>69</v>
      </c>
      <c r="C32" s="25"/>
      <c r="D32" s="72" t="s">
        <v>70</v>
      </c>
      <c r="E32" s="73"/>
      <c r="F32" s="73"/>
      <c r="G32" s="27" t="s">
        <v>52</v>
      </c>
      <c r="H32" s="28">
        <v>1</v>
      </c>
      <c r="I32" s="28"/>
      <c r="J32" s="29"/>
      <c r="K32" s="30">
        <f>IF(AND(H32= "",I32= ""), 0, ROUND(ROUND(J32, 2) * ROUND(IF(I32="",H32,I32),  0), 2))</f>
        <v>0</v>
      </c>
      <c r="L32" s="7"/>
      <c r="N32" s="31">
        <v>0.2</v>
      </c>
      <c r="R32" s="7">
        <v>1364</v>
      </c>
    </row>
    <row r="33" spans="1:18" hidden="1" x14ac:dyDescent="0.25">
      <c r="A33" s="7" t="s">
        <v>53</v>
      </c>
    </row>
    <row r="34" spans="1:18" hidden="1" x14ac:dyDescent="0.25">
      <c r="A34" s="7" t="s">
        <v>54</v>
      </c>
    </row>
    <row r="35" spans="1:18" x14ac:dyDescent="0.25">
      <c r="A35" s="7">
        <v>5</v>
      </c>
      <c r="B35" s="17" t="s">
        <v>71</v>
      </c>
      <c r="C35" s="17"/>
      <c r="D35" s="70" t="s">
        <v>72</v>
      </c>
      <c r="E35" s="70"/>
      <c r="F35" s="70"/>
      <c r="G35" s="22"/>
      <c r="H35" s="22"/>
      <c r="I35" s="22"/>
      <c r="J35" s="22"/>
      <c r="K35" s="23"/>
      <c r="L35" s="7"/>
    </row>
    <row r="36" spans="1:18" hidden="1" x14ac:dyDescent="0.25">
      <c r="A36" s="7" t="s">
        <v>47</v>
      </c>
    </row>
    <row r="37" spans="1:18" ht="16.5" x14ac:dyDescent="0.25">
      <c r="A37" s="7">
        <v>9</v>
      </c>
      <c r="B37" s="25" t="s">
        <v>73</v>
      </c>
      <c r="C37" s="25"/>
      <c r="D37" s="72" t="s">
        <v>74</v>
      </c>
      <c r="E37" s="73"/>
      <c r="F37" s="73"/>
      <c r="G37" s="27" t="s">
        <v>12</v>
      </c>
      <c r="H37" s="28">
        <v>5</v>
      </c>
      <c r="I37" s="28"/>
      <c r="J37" s="29"/>
      <c r="K37" s="30">
        <f>IF(AND(H37= "",I37= ""), 0, ROUND(ROUND(J37, 2) * ROUND(IF(I37="",H37,I37),  0), 2))</f>
        <v>0</v>
      </c>
      <c r="L37" s="7"/>
      <c r="N37" s="31">
        <v>0.2</v>
      </c>
      <c r="R37" s="7">
        <v>1364</v>
      </c>
    </row>
    <row r="38" spans="1:18" hidden="1" x14ac:dyDescent="0.25">
      <c r="A38" s="7" t="s">
        <v>53</v>
      </c>
    </row>
    <row r="39" spans="1:18" hidden="1" x14ac:dyDescent="0.25">
      <c r="A39" s="7" t="s">
        <v>54</v>
      </c>
    </row>
    <row r="40" spans="1:18" x14ac:dyDescent="0.25">
      <c r="A40" s="7">
        <v>5</v>
      </c>
      <c r="B40" s="17" t="s">
        <v>75</v>
      </c>
      <c r="C40" s="17"/>
      <c r="D40" s="70" t="s">
        <v>76</v>
      </c>
      <c r="E40" s="70"/>
      <c r="F40" s="70"/>
      <c r="G40" s="22"/>
      <c r="H40" s="22"/>
      <c r="I40" s="22"/>
      <c r="J40" s="22"/>
      <c r="K40" s="23"/>
      <c r="L40" s="7"/>
    </row>
    <row r="41" spans="1:18" hidden="1" x14ac:dyDescent="0.25">
      <c r="A41" s="7" t="s">
        <v>47</v>
      </c>
    </row>
    <row r="42" spans="1:18" x14ac:dyDescent="0.25">
      <c r="A42" s="7">
        <v>9</v>
      </c>
      <c r="B42" s="25" t="s">
        <v>77</v>
      </c>
      <c r="C42" s="25"/>
      <c r="D42" s="72" t="s">
        <v>78</v>
      </c>
      <c r="E42" s="73"/>
      <c r="F42" s="73"/>
      <c r="G42" s="27" t="s">
        <v>12</v>
      </c>
      <c r="H42" s="28">
        <v>1</v>
      </c>
      <c r="I42" s="28"/>
      <c r="J42" s="29"/>
      <c r="K42" s="30">
        <f>IF(AND(H42= "",I42= ""), 0, ROUND(ROUND(J42, 2) * ROUND(IF(I42="",H42,I42),  0), 2))</f>
        <v>0</v>
      </c>
      <c r="L42" s="7"/>
      <c r="N42" s="31">
        <v>0.2</v>
      </c>
      <c r="R42" s="7">
        <v>1364</v>
      </c>
    </row>
    <row r="43" spans="1:18" hidden="1" x14ac:dyDescent="0.25">
      <c r="A43" s="7" t="s">
        <v>53</v>
      </c>
    </row>
    <row r="44" spans="1:18" hidden="1" x14ac:dyDescent="0.25">
      <c r="A44" s="7" t="s">
        <v>54</v>
      </c>
    </row>
    <row r="45" spans="1:18" ht="25.5" customHeight="1" x14ac:dyDescent="0.25">
      <c r="A45" s="7">
        <v>5</v>
      </c>
      <c r="B45" s="17" t="s">
        <v>79</v>
      </c>
      <c r="C45" s="17"/>
      <c r="D45" s="70" t="s">
        <v>80</v>
      </c>
      <c r="E45" s="70"/>
      <c r="F45" s="70"/>
      <c r="G45" s="22"/>
      <c r="H45" s="22"/>
      <c r="I45" s="22"/>
      <c r="J45" s="22"/>
      <c r="K45" s="23"/>
      <c r="L45" s="7"/>
    </row>
    <row r="46" spans="1:18" hidden="1" x14ac:dyDescent="0.25">
      <c r="A46" s="7" t="s">
        <v>47</v>
      </c>
    </row>
    <row r="47" spans="1:18" ht="16.5" x14ac:dyDescent="0.25">
      <c r="A47" s="7">
        <v>9</v>
      </c>
      <c r="B47" s="25" t="s">
        <v>81</v>
      </c>
      <c r="C47" s="25"/>
      <c r="D47" s="72" t="s">
        <v>82</v>
      </c>
      <c r="E47" s="73"/>
      <c r="F47" s="73"/>
      <c r="G47" s="27" t="s">
        <v>12</v>
      </c>
      <c r="H47" s="28">
        <v>6</v>
      </c>
      <c r="I47" s="28"/>
      <c r="J47" s="29"/>
      <c r="K47" s="30">
        <f>IF(AND(H47= "",I47= ""), 0, ROUND(ROUND(J47, 2) * ROUND(IF(I47="",H47,I47),  0), 2))</f>
        <v>0</v>
      </c>
      <c r="L47" s="7"/>
      <c r="N47" s="31">
        <v>0.2</v>
      </c>
      <c r="R47" s="7">
        <v>1364</v>
      </c>
    </row>
    <row r="48" spans="1:18" hidden="1" x14ac:dyDescent="0.25">
      <c r="A48" s="7" t="s">
        <v>53</v>
      </c>
    </row>
    <row r="49" spans="1:18" hidden="1" x14ac:dyDescent="0.25">
      <c r="A49" s="7" t="s">
        <v>54</v>
      </c>
    </row>
    <row r="50" spans="1:18" x14ac:dyDescent="0.25">
      <c r="A50" s="7">
        <v>5</v>
      </c>
      <c r="B50" s="17" t="s">
        <v>83</v>
      </c>
      <c r="C50" s="17"/>
      <c r="D50" s="70" t="s">
        <v>84</v>
      </c>
      <c r="E50" s="70"/>
      <c r="F50" s="70"/>
      <c r="G50" s="22"/>
      <c r="H50" s="22"/>
      <c r="I50" s="22"/>
      <c r="J50" s="22"/>
      <c r="K50" s="23"/>
      <c r="L50" s="7"/>
    </row>
    <row r="51" spans="1:18" hidden="1" x14ac:dyDescent="0.25">
      <c r="A51" s="7" t="s">
        <v>47</v>
      </c>
    </row>
    <row r="52" spans="1:18" ht="16.5" x14ac:dyDescent="0.25">
      <c r="A52" s="7">
        <v>9</v>
      </c>
      <c r="B52" s="25" t="s">
        <v>85</v>
      </c>
      <c r="C52" s="25"/>
      <c r="D52" s="72" t="s">
        <v>86</v>
      </c>
      <c r="E52" s="73"/>
      <c r="F52" s="73"/>
      <c r="G52" s="27" t="s">
        <v>52</v>
      </c>
      <c r="H52" s="28">
        <v>1</v>
      </c>
      <c r="I52" s="28"/>
      <c r="J52" s="29"/>
      <c r="K52" s="30">
        <f>IF(AND(H52= "",I52= ""), 0, ROUND(ROUND(J52, 2) * ROUND(IF(I52="",H52,I52),  0), 2))</f>
        <v>0</v>
      </c>
      <c r="L52" s="7"/>
      <c r="N52" s="31">
        <v>0.2</v>
      </c>
      <c r="R52" s="7">
        <v>1364</v>
      </c>
    </row>
    <row r="53" spans="1:18" hidden="1" x14ac:dyDescent="0.25">
      <c r="A53" s="7" t="s">
        <v>53</v>
      </c>
    </row>
    <row r="54" spans="1:18" hidden="1" x14ac:dyDescent="0.25">
      <c r="A54" s="7" t="s">
        <v>54</v>
      </c>
    </row>
    <row r="55" spans="1:18" hidden="1" x14ac:dyDescent="0.25">
      <c r="A55" s="7" t="s">
        <v>87</v>
      </c>
    </row>
    <row r="56" spans="1:18" x14ac:dyDescent="0.25">
      <c r="A56" s="7">
        <v>4</v>
      </c>
      <c r="B56" s="17" t="s">
        <v>88</v>
      </c>
      <c r="C56" s="17"/>
      <c r="D56" s="69" t="s">
        <v>89</v>
      </c>
      <c r="E56" s="69"/>
      <c r="F56" s="69"/>
      <c r="G56" s="20"/>
      <c r="H56" s="20"/>
      <c r="I56" s="20"/>
      <c r="J56" s="20"/>
      <c r="K56" s="21"/>
      <c r="L56" s="7"/>
    </row>
    <row r="57" spans="1:18" x14ac:dyDescent="0.25">
      <c r="A57" s="7">
        <v>5</v>
      </c>
      <c r="B57" s="17" t="s">
        <v>90</v>
      </c>
      <c r="C57" s="17"/>
      <c r="D57" s="70" t="s">
        <v>91</v>
      </c>
      <c r="E57" s="70"/>
      <c r="F57" s="70"/>
      <c r="G57" s="22"/>
      <c r="H57" s="22"/>
      <c r="I57" s="22"/>
      <c r="J57" s="22"/>
      <c r="K57" s="23"/>
      <c r="L57" s="7"/>
    </row>
    <row r="58" spans="1:18" hidden="1" x14ac:dyDescent="0.25">
      <c r="A58" s="7" t="s">
        <v>47</v>
      </c>
    </row>
    <row r="59" spans="1:18" ht="16.5" x14ac:dyDescent="0.25">
      <c r="A59" s="7">
        <v>9</v>
      </c>
      <c r="B59" s="25" t="s">
        <v>92</v>
      </c>
      <c r="C59" s="25"/>
      <c r="D59" s="72" t="s">
        <v>93</v>
      </c>
      <c r="E59" s="73"/>
      <c r="F59" s="73"/>
      <c r="G59" s="27" t="s">
        <v>12</v>
      </c>
      <c r="H59" s="28">
        <v>1</v>
      </c>
      <c r="I59" s="28"/>
      <c r="J59" s="29"/>
      <c r="K59" s="30">
        <f>IF(AND(H59= "",I59= ""), 0, ROUND(ROUND(J59, 2) * ROUND(IF(I59="",H59,I59),  0), 2))</f>
        <v>0</v>
      </c>
      <c r="L59" s="7"/>
      <c r="N59" s="31">
        <v>0.2</v>
      </c>
      <c r="R59" s="7">
        <v>1364</v>
      </c>
    </row>
    <row r="60" spans="1:18" hidden="1" x14ac:dyDescent="0.25">
      <c r="A60" s="7" t="s">
        <v>53</v>
      </c>
    </row>
    <row r="61" spans="1:18" hidden="1" x14ac:dyDescent="0.25">
      <c r="A61" s="7" t="s">
        <v>54</v>
      </c>
    </row>
    <row r="62" spans="1:18" x14ac:dyDescent="0.25">
      <c r="A62" s="7">
        <v>5</v>
      </c>
      <c r="B62" s="17" t="s">
        <v>94</v>
      </c>
      <c r="C62" s="17"/>
      <c r="D62" s="70" t="s">
        <v>95</v>
      </c>
      <c r="E62" s="70"/>
      <c r="F62" s="70"/>
      <c r="G62" s="22"/>
      <c r="H62" s="22"/>
      <c r="I62" s="22"/>
      <c r="J62" s="22"/>
      <c r="K62" s="23"/>
      <c r="L62" s="7"/>
    </row>
    <row r="63" spans="1:18" hidden="1" x14ac:dyDescent="0.25">
      <c r="A63" s="7" t="s">
        <v>47</v>
      </c>
    </row>
    <row r="64" spans="1:18" ht="16.5" x14ac:dyDescent="0.25">
      <c r="A64" s="7">
        <v>9</v>
      </c>
      <c r="B64" s="25" t="s">
        <v>96</v>
      </c>
      <c r="C64" s="25"/>
      <c r="D64" s="72" t="s">
        <v>97</v>
      </c>
      <c r="E64" s="73"/>
      <c r="F64" s="73"/>
      <c r="G64" s="27" t="s">
        <v>52</v>
      </c>
      <c r="H64" s="28">
        <v>1</v>
      </c>
      <c r="I64" s="28"/>
      <c r="J64" s="29"/>
      <c r="K64" s="30">
        <f>IF(AND(H64= "",I64= ""), 0, ROUND(ROUND(J64, 2) * ROUND(IF(I64="",H64,I64),  0), 2))</f>
        <v>0</v>
      </c>
      <c r="L64" s="7"/>
      <c r="N64" s="31">
        <v>0.2</v>
      </c>
      <c r="R64" s="7">
        <v>1364</v>
      </c>
    </row>
    <row r="65" spans="1:18" hidden="1" x14ac:dyDescent="0.25">
      <c r="A65" s="7" t="s">
        <v>53</v>
      </c>
    </row>
    <row r="66" spans="1:18" hidden="1" x14ac:dyDescent="0.25">
      <c r="A66" s="7" t="s">
        <v>54</v>
      </c>
    </row>
    <row r="67" spans="1:18" x14ac:dyDescent="0.25">
      <c r="A67" s="7">
        <v>5</v>
      </c>
      <c r="B67" s="17" t="s">
        <v>98</v>
      </c>
      <c r="C67" s="17"/>
      <c r="D67" s="70" t="s">
        <v>99</v>
      </c>
      <c r="E67" s="70"/>
      <c r="F67" s="70"/>
      <c r="G67" s="22"/>
      <c r="H67" s="22"/>
      <c r="I67" s="22"/>
      <c r="J67" s="22"/>
      <c r="K67" s="23"/>
      <c r="L67" s="7"/>
    </row>
    <row r="68" spans="1:18" hidden="1" x14ac:dyDescent="0.25">
      <c r="A68" s="7" t="s">
        <v>47</v>
      </c>
    </row>
    <row r="69" spans="1:18" ht="16.5" x14ac:dyDescent="0.25">
      <c r="A69" s="7">
        <v>9</v>
      </c>
      <c r="B69" s="25" t="s">
        <v>100</v>
      </c>
      <c r="C69" s="25"/>
      <c r="D69" s="72" t="s">
        <v>101</v>
      </c>
      <c r="E69" s="73"/>
      <c r="F69" s="73"/>
      <c r="G69" s="27" t="s">
        <v>12</v>
      </c>
      <c r="H69" s="28">
        <v>7</v>
      </c>
      <c r="I69" s="28"/>
      <c r="J69" s="29"/>
      <c r="K69" s="30">
        <f>IF(AND(H69= "",I69= ""), 0, ROUND(ROUND(J69, 2) * ROUND(IF(I69="",H69,I69),  0), 2))</f>
        <v>0</v>
      </c>
      <c r="L69" s="7"/>
      <c r="N69" s="31">
        <v>0.2</v>
      </c>
      <c r="R69" s="7">
        <v>1364</v>
      </c>
    </row>
    <row r="70" spans="1:18" hidden="1" x14ac:dyDescent="0.25">
      <c r="A70" s="7" t="s">
        <v>53</v>
      </c>
    </row>
    <row r="71" spans="1:18" hidden="1" x14ac:dyDescent="0.25">
      <c r="A71" s="7" t="s">
        <v>54</v>
      </c>
    </row>
    <row r="72" spans="1:18" x14ac:dyDescent="0.25">
      <c r="A72" s="7">
        <v>5</v>
      </c>
      <c r="B72" s="17" t="s">
        <v>102</v>
      </c>
      <c r="C72" s="17"/>
      <c r="D72" s="70" t="s">
        <v>103</v>
      </c>
      <c r="E72" s="70"/>
      <c r="F72" s="70"/>
      <c r="G72" s="22"/>
      <c r="H72" s="22"/>
      <c r="I72" s="22"/>
      <c r="J72" s="22"/>
      <c r="K72" s="23"/>
      <c r="L72" s="7"/>
    </row>
    <row r="73" spans="1:18" hidden="1" x14ac:dyDescent="0.25">
      <c r="A73" s="7" t="s">
        <v>47</v>
      </c>
    </row>
    <row r="74" spans="1:18" ht="16.5" x14ac:dyDescent="0.25">
      <c r="A74" s="7">
        <v>9</v>
      </c>
      <c r="B74" s="25" t="s">
        <v>104</v>
      </c>
      <c r="C74" s="25"/>
      <c r="D74" s="72" t="s">
        <v>105</v>
      </c>
      <c r="E74" s="73"/>
      <c r="F74" s="73"/>
      <c r="G74" s="27" t="s">
        <v>12</v>
      </c>
      <c r="H74" s="28">
        <v>2</v>
      </c>
      <c r="I74" s="28"/>
      <c r="J74" s="29"/>
      <c r="K74" s="30">
        <f>IF(AND(H74= "",I74= ""), 0, ROUND(ROUND(J74, 2) * ROUND(IF(I74="",H74,I74),  0), 2))</f>
        <v>0</v>
      </c>
      <c r="L74" s="7"/>
      <c r="N74" s="31">
        <v>0.2</v>
      </c>
      <c r="R74" s="7">
        <v>1364</v>
      </c>
    </row>
    <row r="75" spans="1:18" hidden="1" x14ac:dyDescent="0.25">
      <c r="A75" s="7" t="s">
        <v>53</v>
      </c>
    </row>
    <row r="76" spans="1:18" ht="16.5" x14ac:dyDescent="0.25">
      <c r="A76" s="7">
        <v>9</v>
      </c>
      <c r="B76" s="25" t="s">
        <v>106</v>
      </c>
      <c r="C76" s="25"/>
      <c r="D76" s="72" t="s">
        <v>107</v>
      </c>
      <c r="E76" s="73"/>
      <c r="F76" s="73"/>
      <c r="G76" s="27" t="s">
        <v>12</v>
      </c>
      <c r="H76" s="28">
        <v>1</v>
      </c>
      <c r="I76" s="28"/>
      <c r="J76" s="29"/>
      <c r="K76" s="30">
        <f>IF(AND(H76= "",I76= ""), 0, ROUND(ROUND(J76, 2) * ROUND(IF(I76="",H76,I76),  0), 2))</f>
        <v>0</v>
      </c>
      <c r="L76" s="7"/>
      <c r="N76" s="31">
        <v>0.2</v>
      </c>
      <c r="R76" s="7">
        <v>1364</v>
      </c>
    </row>
    <row r="77" spans="1:18" hidden="1" x14ac:dyDescent="0.25">
      <c r="A77" s="7" t="s">
        <v>53</v>
      </c>
    </row>
    <row r="78" spans="1:18" ht="16.5" x14ac:dyDescent="0.25">
      <c r="A78" s="7">
        <v>9</v>
      </c>
      <c r="B78" s="25" t="s">
        <v>108</v>
      </c>
      <c r="C78" s="25"/>
      <c r="D78" s="72" t="s">
        <v>109</v>
      </c>
      <c r="E78" s="73"/>
      <c r="F78" s="73"/>
      <c r="G78" s="27" t="s">
        <v>12</v>
      </c>
      <c r="H78" s="28">
        <v>1</v>
      </c>
      <c r="I78" s="28"/>
      <c r="J78" s="29"/>
      <c r="K78" s="30">
        <f>IF(AND(H78= "",I78= ""), 0, ROUND(ROUND(J78, 2) * ROUND(IF(I78="",H78,I78),  0), 2))</f>
        <v>0</v>
      </c>
      <c r="L78" s="7"/>
      <c r="N78" s="31">
        <v>0.2</v>
      </c>
      <c r="R78" s="7">
        <v>1364</v>
      </c>
    </row>
    <row r="79" spans="1:18" hidden="1" x14ac:dyDescent="0.25">
      <c r="A79" s="7" t="s">
        <v>53</v>
      </c>
    </row>
    <row r="80" spans="1:18" ht="16.5" x14ac:dyDescent="0.25">
      <c r="A80" s="7">
        <v>9</v>
      </c>
      <c r="B80" s="25" t="s">
        <v>110</v>
      </c>
      <c r="C80" s="25"/>
      <c r="D80" s="72" t="s">
        <v>111</v>
      </c>
      <c r="E80" s="73"/>
      <c r="F80" s="73"/>
      <c r="G80" s="27" t="s">
        <v>12</v>
      </c>
      <c r="H80" s="28">
        <v>2</v>
      </c>
      <c r="I80" s="28"/>
      <c r="J80" s="29"/>
      <c r="K80" s="30">
        <f>IF(AND(H80= "",I80= ""), 0, ROUND(ROUND(J80, 2) * ROUND(IF(I80="",H80,I80),  0), 2))</f>
        <v>0</v>
      </c>
      <c r="L80" s="7"/>
      <c r="N80" s="31">
        <v>0.2</v>
      </c>
      <c r="R80" s="7">
        <v>1364</v>
      </c>
    </row>
    <row r="81" spans="1:18" hidden="1" x14ac:dyDescent="0.25">
      <c r="A81" s="7" t="s">
        <v>53</v>
      </c>
    </row>
    <row r="82" spans="1:18" hidden="1" x14ac:dyDescent="0.25">
      <c r="A82" s="7" t="s">
        <v>54</v>
      </c>
    </row>
    <row r="83" spans="1:18" x14ac:dyDescent="0.25">
      <c r="A83" s="7">
        <v>5</v>
      </c>
      <c r="B83" s="17" t="s">
        <v>112</v>
      </c>
      <c r="C83" s="17"/>
      <c r="D83" s="70" t="s">
        <v>113</v>
      </c>
      <c r="E83" s="70"/>
      <c r="F83" s="70"/>
      <c r="G83" s="22"/>
      <c r="H83" s="22"/>
      <c r="I83" s="22"/>
      <c r="J83" s="22"/>
      <c r="K83" s="23"/>
      <c r="L83" s="7"/>
    </row>
    <row r="84" spans="1:18" hidden="1" x14ac:dyDescent="0.25">
      <c r="A84" s="7" t="s">
        <v>47</v>
      </c>
    </row>
    <row r="85" spans="1:18" ht="16.5" x14ac:dyDescent="0.25">
      <c r="A85" s="7">
        <v>9</v>
      </c>
      <c r="B85" s="25" t="s">
        <v>114</v>
      </c>
      <c r="C85" s="25"/>
      <c r="D85" s="72" t="s">
        <v>113</v>
      </c>
      <c r="E85" s="73"/>
      <c r="F85" s="73"/>
      <c r="G85" s="27" t="s">
        <v>12</v>
      </c>
      <c r="H85" s="28">
        <v>2</v>
      </c>
      <c r="I85" s="28"/>
      <c r="J85" s="29"/>
      <c r="K85" s="30">
        <f>IF(AND(H85= "",I85= ""), 0, ROUND(ROUND(J85, 2) * ROUND(IF(I85="",H85,I85),  0), 2))</f>
        <v>0</v>
      </c>
      <c r="L85" s="7"/>
      <c r="N85" s="31">
        <v>0.2</v>
      </c>
      <c r="R85" s="7">
        <v>1364</v>
      </c>
    </row>
    <row r="86" spans="1:18" hidden="1" x14ac:dyDescent="0.25">
      <c r="A86" s="7" t="s">
        <v>53</v>
      </c>
    </row>
    <row r="87" spans="1:18" hidden="1" x14ac:dyDescent="0.25">
      <c r="A87" s="7" t="s">
        <v>54</v>
      </c>
    </row>
    <row r="88" spans="1:18" x14ac:dyDescent="0.25">
      <c r="A88" s="7">
        <v>5</v>
      </c>
      <c r="B88" s="17" t="s">
        <v>115</v>
      </c>
      <c r="C88" s="17"/>
      <c r="D88" s="70" t="s">
        <v>116</v>
      </c>
      <c r="E88" s="70"/>
      <c r="F88" s="70"/>
      <c r="G88" s="22"/>
      <c r="H88" s="22"/>
      <c r="I88" s="22"/>
      <c r="J88" s="22"/>
      <c r="K88" s="23"/>
      <c r="L88" s="7"/>
    </row>
    <row r="89" spans="1:18" hidden="1" x14ac:dyDescent="0.25">
      <c r="A89" s="7" t="s">
        <v>47</v>
      </c>
    </row>
    <row r="90" spans="1:18" ht="16.5" x14ac:dyDescent="0.25">
      <c r="A90" s="7">
        <v>9</v>
      </c>
      <c r="B90" s="25" t="s">
        <v>117</v>
      </c>
      <c r="C90" s="25"/>
      <c r="D90" s="72" t="s">
        <v>118</v>
      </c>
      <c r="E90" s="73"/>
      <c r="F90" s="73"/>
      <c r="G90" s="27" t="s">
        <v>12</v>
      </c>
      <c r="H90" s="28">
        <v>2</v>
      </c>
      <c r="I90" s="28"/>
      <c r="J90" s="29"/>
      <c r="K90" s="30">
        <f>IF(AND(H90= "",I90= ""), 0, ROUND(ROUND(J90, 2) * ROUND(IF(I90="",H90,I90),  0), 2))</f>
        <v>0</v>
      </c>
      <c r="L90" s="7"/>
      <c r="N90" s="31">
        <v>0.2</v>
      </c>
      <c r="R90" s="7">
        <v>1364</v>
      </c>
    </row>
    <row r="91" spans="1:18" hidden="1" x14ac:dyDescent="0.25">
      <c r="A91" s="7" t="s">
        <v>53</v>
      </c>
    </row>
    <row r="92" spans="1:18" hidden="1" x14ac:dyDescent="0.25">
      <c r="A92" s="7" t="s">
        <v>54</v>
      </c>
    </row>
    <row r="93" spans="1:18" x14ac:dyDescent="0.25">
      <c r="A93" s="7">
        <v>5</v>
      </c>
      <c r="B93" s="17" t="s">
        <v>119</v>
      </c>
      <c r="C93" s="17"/>
      <c r="D93" s="70" t="s">
        <v>120</v>
      </c>
      <c r="E93" s="70"/>
      <c r="F93" s="70"/>
      <c r="G93" s="22"/>
      <c r="H93" s="22"/>
      <c r="I93" s="22"/>
      <c r="J93" s="22"/>
      <c r="K93" s="23"/>
      <c r="L93" s="7"/>
    </row>
    <row r="94" spans="1:18" hidden="1" x14ac:dyDescent="0.25">
      <c r="A94" s="7" t="s">
        <v>47</v>
      </c>
    </row>
    <row r="95" spans="1:18" ht="16.5" x14ac:dyDescent="0.25">
      <c r="A95" s="7">
        <v>9</v>
      </c>
      <c r="B95" s="25" t="s">
        <v>121</v>
      </c>
      <c r="C95" s="25"/>
      <c r="D95" s="72" t="s">
        <v>122</v>
      </c>
      <c r="E95" s="73"/>
      <c r="F95" s="73"/>
      <c r="G95" s="27" t="s">
        <v>12</v>
      </c>
      <c r="H95" s="28">
        <v>1</v>
      </c>
      <c r="I95" s="28"/>
      <c r="J95" s="29"/>
      <c r="K95" s="30">
        <f>IF(AND(H95= "",I95= ""), 0, ROUND(ROUND(J95, 2) * ROUND(IF(I95="",H95,I95),  0), 2))</f>
        <v>0</v>
      </c>
      <c r="L95" s="7"/>
      <c r="N95" s="31">
        <v>0.2</v>
      </c>
      <c r="R95" s="7">
        <v>1364</v>
      </c>
    </row>
    <row r="96" spans="1:18" hidden="1" x14ac:dyDescent="0.25">
      <c r="A96" s="7" t="s">
        <v>53</v>
      </c>
    </row>
    <row r="97" spans="1:18" hidden="1" x14ac:dyDescent="0.25">
      <c r="A97" s="7" t="s">
        <v>54</v>
      </c>
    </row>
    <row r="98" spans="1:18" x14ac:dyDescent="0.25">
      <c r="A98" s="7">
        <v>5</v>
      </c>
      <c r="B98" s="17" t="s">
        <v>123</v>
      </c>
      <c r="C98" s="17"/>
      <c r="D98" s="70" t="s">
        <v>124</v>
      </c>
      <c r="E98" s="70"/>
      <c r="F98" s="70"/>
      <c r="G98" s="22"/>
      <c r="H98" s="22"/>
      <c r="I98" s="22"/>
      <c r="J98" s="22"/>
      <c r="K98" s="23"/>
      <c r="L98" s="7"/>
    </row>
    <row r="99" spans="1:18" hidden="1" x14ac:dyDescent="0.25">
      <c r="A99" s="7" t="s">
        <v>47</v>
      </c>
    </row>
    <row r="100" spans="1:18" ht="16.5" x14ac:dyDescent="0.25">
      <c r="A100" s="7">
        <v>9</v>
      </c>
      <c r="B100" s="25" t="s">
        <v>125</v>
      </c>
      <c r="C100" s="25"/>
      <c r="D100" s="72" t="s">
        <v>126</v>
      </c>
      <c r="E100" s="73"/>
      <c r="F100" s="73"/>
      <c r="G100" s="27" t="s">
        <v>12</v>
      </c>
      <c r="H100" s="28">
        <v>2</v>
      </c>
      <c r="I100" s="28"/>
      <c r="J100" s="29"/>
      <c r="K100" s="30">
        <f>IF(AND(H100= "",I100= ""), 0, ROUND(ROUND(J100, 2) * ROUND(IF(I100="",H100,I100),  0), 2))</f>
        <v>0</v>
      </c>
      <c r="L100" s="7"/>
      <c r="N100" s="31">
        <v>0.2</v>
      </c>
      <c r="R100" s="7">
        <v>1364</v>
      </c>
    </row>
    <row r="101" spans="1:18" hidden="1" x14ac:dyDescent="0.25">
      <c r="A101" s="7" t="s">
        <v>53</v>
      </c>
    </row>
    <row r="102" spans="1:18" hidden="1" x14ac:dyDescent="0.25">
      <c r="A102" s="7" t="s">
        <v>54</v>
      </c>
    </row>
    <row r="103" spans="1:18" x14ac:dyDescent="0.25">
      <c r="A103" s="7">
        <v>5</v>
      </c>
      <c r="B103" s="17" t="s">
        <v>127</v>
      </c>
      <c r="C103" s="17"/>
      <c r="D103" s="70" t="s">
        <v>128</v>
      </c>
      <c r="E103" s="70"/>
      <c r="F103" s="70"/>
      <c r="G103" s="22"/>
      <c r="H103" s="22"/>
      <c r="I103" s="22"/>
      <c r="J103" s="22"/>
      <c r="K103" s="23"/>
      <c r="L103" s="7"/>
    </row>
    <row r="104" spans="1:18" hidden="1" x14ac:dyDescent="0.25">
      <c r="A104" s="7" t="s">
        <v>47</v>
      </c>
    </row>
    <row r="105" spans="1:18" ht="33.75" customHeight="1" x14ac:dyDescent="0.25">
      <c r="A105" s="7" t="s">
        <v>48</v>
      </c>
      <c r="B105" s="24"/>
      <c r="C105" s="24"/>
      <c r="D105" s="71" t="s">
        <v>129</v>
      </c>
      <c r="E105" s="71"/>
      <c r="F105" s="71"/>
      <c r="G105" s="71"/>
      <c r="H105" s="71"/>
      <c r="I105" s="71"/>
      <c r="J105" s="71"/>
      <c r="K105" s="24"/>
    </row>
    <row r="106" spans="1:18" ht="16.5" x14ac:dyDescent="0.25">
      <c r="A106" s="7">
        <v>9</v>
      </c>
      <c r="B106" s="25" t="s">
        <v>130</v>
      </c>
      <c r="C106" s="25"/>
      <c r="D106" s="72" t="s">
        <v>131</v>
      </c>
      <c r="E106" s="73"/>
      <c r="F106" s="73"/>
      <c r="G106" s="27" t="s">
        <v>132</v>
      </c>
      <c r="H106" s="32">
        <v>15</v>
      </c>
      <c r="I106" s="32"/>
      <c r="J106" s="29"/>
      <c r="K106" s="30">
        <f>IF(AND(H106= "",I106= ""), 0, ROUND(ROUND(J106, 2) * ROUND(IF(I106="",H106,I106),  2), 2))</f>
        <v>0</v>
      </c>
      <c r="L106" s="7"/>
      <c r="N106" s="31">
        <v>0.2</v>
      </c>
      <c r="R106" s="7">
        <v>1364</v>
      </c>
    </row>
    <row r="107" spans="1:18" hidden="1" x14ac:dyDescent="0.25">
      <c r="A107" s="7" t="s">
        <v>133</v>
      </c>
    </row>
    <row r="108" spans="1:18" hidden="1" x14ac:dyDescent="0.25">
      <c r="A108" s="7" t="s">
        <v>53</v>
      </c>
    </row>
    <row r="109" spans="1:18" hidden="1" x14ac:dyDescent="0.25">
      <c r="A109" s="7" t="s">
        <v>54</v>
      </c>
    </row>
    <row r="110" spans="1:18" ht="18" x14ac:dyDescent="0.25">
      <c r="A110" s="7">
        <v>5</v>
      </c>
      <c r="B110" s="17" t="s">
        <v>134</v>
      </c>
      <c r="C110" s="17"/>
      <c r="D110" s="70" t="s">
        <v>135</v>
      </c>
      <c r="E110" s="70"/>
      <c r="F110" s="70"/>
      <c r="G110" s="22"/>
      <c r="H110" s="22"/>
      <c r="I110" s="22"/>
      <c r="J110" s="22"/>
      <c r="K110" s="23"/>
      <c r="L110" s="7"/>
    </row>
    <row r="111" spans="1:18" hidden="1" x14ac:dyDescent="0.25">
      <c r="A111" s="7" t="s">
        <v>47</v>
      </c>
    </row>
    <row r="112" spans="1:18" ht="22.5" customHeight="1" x14ac:dyDescent="0.25">
      <c r="A112" s="7" t="s">
        <v>48</v>
      </c>
      <c r="B112" s="24"/>
      <c r="C112" s="24"/>
      <c r="D112" s="71" t="s">
        <v>136</v>
      </c>
      <c r="E112" s="71"/>
      <c r="F112" s="71"/>
      <c r="G112" s="71"/>
      <c r="H112" s="71"/>
      <c r="I112" s="71"/>
      <c r="J112" s="71"/>
      <c r="K112" s="24"/>
    </row>
    <row r="113" spans="1:18" ht="16.5" x14ac:dyDescent="0.25">
      <c r="A113" s="7">
        <v>9</v>
      </c>
      <c r="B113" s="25" t="s">
        <v>137</v>
      </c>
      <c r="C113" s="25"/>
      <c r="D113" s="72" t="s">
        <v>138</v>
      </c>
      <c r="E113" s="73"/>
      <c r="F113" s="73"/>
      <c r="G113" s="27" t="s">
        <v>12</v>
      </c>
      <c r="H113" s="28">
        <v>2</v>
      </c>
      <c r="I113" s="28"/>
      <c r="J113" s="29"/>
      <c r="K113" s="30">
        <f>IF(AND(H113= "",I113= ""), 0, ROUND(ROUND(J113, 2) * ROUND(IF(I113="",H113,I113),  0), 2))</f>
        <v>0</v>
      </c>
      <c r="L113" s="7"/>
      <c r="N113" s="31">
        <v>0.2</v>
      </c>
      <c r="R113" s="7">
        <v>1364</v>
      </c>
    </row>
    <row r="114" spans="1:18" hidden="1" x14ac:dyDescent="0.25">
      <c r="A114" s="7" t="s">
        <v>53</v>
      </c>
    </row>
    <row r="115" spans="1:18" hidden="1" x14ac:dyDescent="0.25">
      <c r="A115" s="7" t="s">
        <v>54</v>
      </c>
    </row>
    <row r="116" spans="1:18" x14ac:dyDescent="0.25">
      <c r="A116" s="7">
        <v>5</v>
      </c>
      <c r="B116" s="17" t="s">
        <v>139</v>
      </c>
      <c r="C116" s="17"/>
      <c r="D116" s="70" t="s">
        <v>140</v>
      </c>
      <c r="E116" s="70"/>
      <c r="F116" s="70"/>
      <c r="G116" s="22"/>
      <c r="H116" s="22"/>
      <c r="I116" s="22"/>
      <c r="J116" s="22"/>
      <c r="K116" s="23"/>
      <c r="L116" s="7"/>
    </row>
    <row r="117" spans="1:18" hidden="1" x14ac:dyDescent="0.25">
      <c r="A117" s="7" t="s">
        <v>47</v>
      </c>
    </row>
    <row r="118" spans="1:18" ht="22.5" customHeight="1" x14ac:dyDescent="0.25">
      <c r="A118" s="7" t="s">
        <v>48</v>
      </c>
      <c r="B118" s="24"/>
      <c r="C118" s="24"/>
      <c r="D118" s="71" t="s">
        <v>141</v>
      </c>
      <c r="E118" s="71"/>
      <c r="F118" s="71"/>
      <c r="G118" s="71"/>
      <c r="H118" s="71"/>
      <c r="I118" s="71"/>
      <c r="J118" s="71"/>
      <c r="K118" s="24"/>
    </row>
    <row r="119" spans="1:18" ht="16.5" x14ac:dyDescent="0.25">
      <c r="A119" s="7">
        <v>9</v>
      </c>
      <c r="B119" s="25" t="s">
        <v>142</v>
      </c>
      <c r="C119" s="25"/>
      <c r="D119" s="72" t="s">
        <v>143</v>
      </c>
      <c r="E119" s="73"/>
      <c r="F119" s="73"/>
      <c r="G119" s="27" t="s">
        <v>12</v>
      </c>
      <c r="H119" s="28">
        <v>1</v>
      </c>
      <c r="I119" s="28"/>
      <c r="J119" s="29"/>
      <c r="K119" s="30">
        <f>IF(AND(H119= "",I119= ""), 0, ROUND(ROUND(J119, 2) * ROUND(IF(I119="",H119,I119),  0), 2))</f>
        <v>0</v>
      </c>
      <c r="L119" s="7"/>
      <c r="N119" s="31">
        <v>0.2</v>
      </c>
      <c r="R119" s="7">
        <v>1364</v>
      </c>
    </row>
    <row r="120" spans="1:18" hidden="1" x14ac:dyDescent="0.25">
      <c r="A120" s="7" t="s">
        <v>133</v>
      </c>
    </row>
    <row r="121" spans="1:18" hidden="1" x14ac:dyDescent="0.25">
      <c r="A121" s="7" t="s">
        <v>53</v>
      </c>
    </row>
    <row r="122" spans="1:18" hidden="1" x14ac:dyDescent="0.25">
      <c r="A122" s="7" t="s">
        <v>54</v>
      </c>
    </row>
    <row r="123" spans="1:18" ht="18" x14ac:dyDescent="0.25">
      <c r="A123" s="7">
        <v>5</v>
      </c>
      <c r="B123" s="17" t="s">
        <v>144</v>
      </c>
      <c r="C123" s="17"/>
      <c r="D123" s="70" t="s">
        <v>145</v>
      </c>
      <c r="E123" s="70"/>
      <c r="F123" s="70"/>
      <c r="G123" s="22"/>
      <c r="H123" s="22"/>
      <c r="I123" s="22"/>
      <c r="J123" s="22"/>
      <c r="K123" s="23"/>
      <c r="L123" s="7"/>
    </row>
    <row r="124" spans="1:18" hidden="1" x14ac:dyDescent="0.25">
      <c r="A124" s="7" t="s">
        <v>47</v>
      </c>
    </row>
    <row r="125" spans="1:18" ht="22.5" customHeight="1" x14ac:dyDescent="0.25">
      <c r="A125" s="7" t="s">
        <v>48</v>
      </c>
      <c r="B125" s="24"/>
      <c r="C125" s="24"/>
      <c r="D125" s="71" t="s">
        <v>146</v>
      </c>
      <c r="E125" s="71"/>
      <c r="F125" s="71"/>
      <c r="G125" s="71"/>
      <c r="H125" s="71"/>
      <c r="I125" s="71"/>
      <c r="J125" s="71"/>
      <c r="K125" s="24"/>
    </row>
    <row r="126" spans="1:18" ht="16.5" x14ac:dyDescent="0.25">
      <c r="A126" s="7">
        <v>9</v>
      </c>
      <c r="B126" s="25" t="s">
        <v>147</v>
      </c>
      <c r="C126" s="25"/>
      <c r="D126" s="72" t="s">
        <v>148</v>
      </c>
      <c r="E126" s="73"/>
      <c r="F126" s="73"/>
      <c r="G126" s="27" t="s">
        <v>52</v>
      </c>
      <c r="H126" s="28">
        <v>1</v>
      </c>
      <c r="I126" s="28"/>
      <c r="J126" s="29"/>
      <c r="K126" s="30">
        <f>IF(AND(H126= "",I126= ""), 0, ROUND(ROUND(J126, 2) * ROUND(IF(I126="",H126,I126),  0), 2))</f>
        <v>0</v>
      </c>
      <c r="L126" s="7"/>
      <c r="N126" s="31">
        <v>0.2</v>
      </c>
      <c r="R126" s="7">
        <v>1364</v>
      </c>
    </row>
    <row r="127" spans="1:18" hidden="1" x14ac:dyDescent="0.25">
      <c r="A127" s="7" t="s">
        <v>133</v>
      </c>
    </row>
    <row r="128" spans="1:18" hidden="1" x14ac:dyDescent="0.25">
      <c r="A128" s="7" t="s">
        <v>53</v>
      </c>
    </row>
    <row r="129" spans="1:11" hidden="1" x14ac:dyDescent="0.25">
      <c r="A129" s="7" t="s">
        <v>54</v>
      </c>
    </row>
    <row r="130" spans="1:11" hidden="1" x14ac:dyDescent="0.25">
      <c r="A130" s="7" t="s">
        <v>87</v>
      </c>
    </row>
    <row r="131" spans="1:11" x14ac:dyDescent="0.25">
      <c r="A131" s="7" t="s">
        <v>40</v>
      </c>
      <c r="B131" s="26"/>
      <c r="C131" s="26"/>
      <c r="D131" s="74"/>
      <c r="E131" s="74"/>
      <c r="F131" s="74"/>
      <c r="K131" s="26"/>
    </row>
    <row r="132" spans="1:11" x14ac:dyDescent="0.25">
      <c r="B132" s="26"/>
      <c r="C132" s="26"/>
      <c r="D132" s="77" t="s">
        <v>42</v>
      </c>
      <c r="E132" s="78"/>
      <c r="F132" s="78"/>
      <c r="G132" s="75"/>
      <c r="H132" s="75"/>
      <c r="I132" s="75"/>
      <c r="J132" s="75"/>
      <c r="K132" s="76"/>
    </row>
    <row r="133" spans="1:11" x14ac:dyDescent="0.25">
      <c r="B133" s="26"/>
      <c r="C133" s="26"/>
      <c r="D133" s="80"/>
      <c r="E133" s="50"/>
      <c r="F133" s="50"/>
      <c r="G133" s="50"/>
      <c r="H133" s="50"/>
      <c r="I133" s="50"/>
      <c r="J133" s="50"/>
      <c r="K133" s="79"/>
    </row>
    <row r="134" spans="1:11" x14ac:dyDescent="0.25">
      <c r="B134" s="26"/>
      <c r="C134" s="26"/>
      <c r="D134" s="83" t="s">
        <v>149</v>
      </c>
      <c r="E134" s="84"/>
      <c r="F134" s="84"/>
      <c r="G134" s="81">
        <f>SUMIF(L8:L131, IF(L7="","",L7), K8:K131)</f>
        <v>0</v>
      </c>
      <c r="H134" s="81"/>
      <c r="I134" s="81"/>
      <c r="J134" s="81"/>
      <c r="K134" s="82"/>
    </row>
    <row r="135" spans="1:11" x14ac:dyDescent="0.25">
      <c r="B135" s="26"/>
      <c r="C135" s="26"/>
      <c r="D135" s="83" t="s">
        <v>150</v>
      </c>
      <c r="E135" s="84"/>
      <c r="F135" s="84"/>
      <c r="G135" s="81">
        <f>ROUND(SUMIF(L8:L131, IF(L7="","",L7), K8:K131) * 0.2, 2)</f>
        <v>0</v>
      </c>
      <c r="H135" s="81"/>
      <c r="I135" s="81"/>
      <c r="J135" s="81"/>
      <c r="K135" s="82"/>
    </row>
    <row r="136" spans="1:11" x14ac:dyDescent="0.25">
      <c r="B136" s="26"/>
      <c r="C136" s="26"/>
      <c r="D136" s="87" t="s">
        <v>151</v>
      </c>
      <c r="E136" s="88"/>
      <c r="F136" s="88"/>
      <c r="G136" s="85">
        <f>SUM(G134:G135)</f>
        <v>0</v>
      </c>
      <c r="H136" s="85"/>
      <c r="I136" s="85"/>
      <c r="J136" s="85"/>
      <c r="K136" s="86"/>
    </row>
    <row r="137" spans="1:11" ht="31.5" customHeight="1" x14ac:dyDescent="0.25">
      <c r="B137" s="3"/>
      <c r="C137" s="3"/>
      <c r="D137" s="89" t="s">
        <v>152</v>
      </c>
      <c r="E137" s="89"/>
      <c r="F137" s="89"/>
      <c r="G137" s="89"/>
      <c r="H137" s="89"/>
      <c r="I137" s="89"/>
      <c r="J137" s="89"/>
      <c r="K137" s="89"/>
    </row>
    <row r="139" spans="1:11" x14ac:dyDescent="0.25">
      <c r="D139" s="90" t="s">
        <v>153</v>
      </c>
      <c r="E139" s="90"/>
      <c r="F139" s="90"/>
      <c r="G139" s="90"/>
      <c r="H139" s="90"/>
      <c r="I139" s="90"/>
      <c r="J139" s="90"/>
      <c r="K139" s="90"/>
    </row>
    <row r="140" spans="1:11" x14ac:dyDescent="0.25">
      <c r="D140" s="92" t="s">
        <v>154</v>
      </c>
      <c r="E140" s="93"/>
      <c r="F140" s="93"/>
      <c r="G140" s="91">
        <f>SUMIF(L12:L126, "", K12:K126)</f>
        <v>0</v>
      </c>
      <c r="H140" s="91"/>
      <c r="I140" s="91"/>
      <c r="J140" s="91"/>
      <c r="K140" s="91"/>
    </row>
    <row r="141" spans="1:11" x14ac:dyDescent="0.25">
      <c r="D141" s="96" t="s">
        <v>155</v>
      </c>
      <c r="E141" s="97"/>
      <c r="F141" s="97"/>
      <c r="G141" s="94">
        <f>SUMIF(L12:L52, "", K12:K52)</f>
        <v>0</v>
      </c>
      <c r="H141" s="95"/>
      <c r="I141" s="95"/>
      <c r="J141" s="95"/>
      <c r="K141" s="95"/>
    </row>
    <row r="142" spans="1:11" x14ac:dyDescent="0.25">
      <c r="D142" s="96" t="s">
        <v>156</v>
      </c>
      <c r="E142" s="97"/>
      <c r="F142" s="97"/>
      <c r="G142" s="94">
        <f>SUMIF(L59:L126, "", K59:K126)</f>
        <v>0</v>
      </c>
      <c r="H142" s="95"/>
      <c r="I142" s="95"/>
      <c r="J142" s="95"/>
      <c r="K142" s="95"/>
    </row>
    <row r="143" spans="1:11" ht="25.5" customHeight="1" x14ac:dyDescent="0.25">
      <c r="D143" s="98" t="s">
        <v>157</v>
      </c>
      <c r="E143" s="99"/>
      <c r="F143" s="99"/>
      <c r="G143" s="34"/>
      <c r="H143" s="34"/>
      <c r="I143" s="34"/>
      <c r="J143" s="34"/>
      <c r="K143" s="35"/>
    </row>
    <row r="144" spans="1:11" x14ac:dyDescent="0.25">
      <c r="D144" s="100"/>
      <c r="E144" s="101"/>
      <c r="F144" s="101"/>
      <c r="G144" s="101"/>
      <c r="H144" s="101"/>
      <c r="I144" s="101"/>
      <c r="J144" s="101"/>
      <c r="K144" s="102"/>
    </row>
    <row r="145" spans="1:11" x14ac:dyDescent="0.25">
      <c r="A145" s="36"/>
      <c r="D145" s="103" t="s">
        <v>149</v>
      </c>
      <c r="E145" s="50"/>
      <c r="F145" s="50"/>
      <c r="G145" s="104">
        <f>SUMIF(L5:L137, IF(L4="","",L4), K5:K137)</f>
        <v>0</v>
      </c>
      <c r="H145" s="105"/>
      <c r="I145" s="105"/>
      <c r="J145" s="105"/>
      <c r="K145" s="106"/>
    </row>
    <row r="146" spans="1:11" x14ac:dyDescent="0.25">
      <c r="A146" s="36"/>
      <c r="D146" s="103" t="s">
        <v>150</v>
      </c>
      <c r="E146" s="50"/>
      <c r="F146" s="50"/>
      <c r="G146" s="104">
        <f>ROUND(SUMIF(L5:L137, IF(L4="","",L4), K5:K137) * 0.2, 2)</f>
        <v>0</v>
      </c>
      <c r="H146" s="105"/>
      <c r="I146" s="105"/>
      <c r="J146" s="105"/>
      <c r="K146" s="106"/>
    </row>
    <row r="147" spans="1:11" x14ac:dyDescent="0.25">
      <c r="D147" s="107" t="s">
        <v>151</v>
      </c>
      <c r="E147" s="108"/>
      <c r="F147" s="108"/>
      <c r="G147" s="109">
        <f>SUM(G145:G146)</f>
        <v>0</v>
      </c>
      <c r="H147" s="110"/>
      <c r="I147" s="110"/>
      <c r="J147" s="110"/>
      <c r="K147" s="111"/>
    </row>
    <row r="148" spans="1:11" x14ac:dyDescent="0.25">
      <c r="D148" s="97"/>
      <c r="E148" s="50"/>
      <c r="F148" s="50"/>
      <c r="G148" s="50"/>
      <c r="H148" s="50"/>
      <c r="I148" s="50"/>
      <c r="J148" s="50"/>
      <c r="K148" s="50"/>
    </row>
    <row r="149" spans="1:11" x14ac:dyDescent="0.25">
      <c r="D149" s="112" t="s">
        <v>158</v>
      </c>
      <c r="E149" s="112"/>
      <c r="F149" s="112"/>
      <c r="G149" s="112"/>
      <c r="H149" s="112"/>
      <c r="I149" s="112"/>
      <c r="J149" s="112"/>
      <c r="K149" s="112"/>
    </row>
    <row r="150" spans="1:11" x14ac:dyDescent="0.25">
      <c r="D150" s="113" t="str">
        <f>IF(Paramètres!AA2&lt;&gt;"",Paramètres!AA2,"")</f>
        <v xml:space="preserve">Zéro euro </v>
      </c>
      <c r="E150" s="113"/>
      <c r="F150" s="113"/>
      <c r="G150" s="113"/>
      <c r="H150" s="113"/>
      <c r="I150" s="113"/>
      <c r="J150" s="113"/>
      <c r="K150" s="113"/>
    </row>
    <row r="151" spans="1:11" x14ac:dyDescent="0.25">
      <c r="D151" s="113"/>
      <c r="E151" s="113"/>
      <c r="F151" s="113"/>
      <c r="G151" s="113"/>
      <c r="H151" s="113"/>
      <c r="I151" s="113"/>
      <c r="J151" s="113"/>
      <c r="K151" s="113"/>
    </row>
    <row r="152" spans="1:11" ht="56.65" customHeight="1" x14ac:dyDescent="0.25">
      <c r="G152" s="114" t="s">
        <v>159</v>
      </c>
      <c r="H152" s="114"/>
      <c r="I152" s="114"/>
      <c r="J152" s="114"/>
      <c r="K152" s="114"/>
    </row>
    <row r="154" spans="1:11" ht="85.15" customHeight="1" x14ac:dyDescent="0.25">
      <c r="D154" s="115" t="s">
        <v>160</v>
      </c>
      <c r="E154" s="115"/>
      <c r="G154" s="115" t="s">
        <v>161</v>
      </c>
      <c r="H154" s="115"/>
      <c r="I154" s="115"/>
      <c r="J154" s="115"/>
      <c r="K154" s="115"/>
    </row>
  </sheetData>
  <sheetProtection password="E95E" sheet="1" objects="1" selectLockedCells="1"/>
  <mergeCells count="89">
    <mergeCell ref="D149:K149"/>
    <mergeCell ref="D150:K150"/>
    <mergeCell ref="D151:K151"/>
    <mergeCell ref="G152:K152"/>
    <mergeCell ref="D154:E154"/>
    <mergeCell ref="G154:K154"/>
    <mergeCell ref="D146:F146"/>
    <mergeCell ref="G146:K146"/>
    <mergeCell ref="D147:F147"/>
    <mergeCell ref="G147:K147"/>
    <mergeCell ref="D148:K148"/>
    <mergeCell ref="G142:K142"/>
    <mergeCell ref="D142:F142"/>
    <mergeCell ref="D143:F143"/>
    <mergeCell ref="D144:K144"/>
    <mergeCell ref="D145:F145"/>
    <mergeCell ref="G145:K145"/>
    <mergeCell ref="D137:K137"/>
    <mergeCell ref="D139:K139"/>
    <mergeCell ref="G140:K140"/>
    <mergeCell ref="D140:F140"/>
    <mergeCell ref="G141:K141"/>
    <mergeCell ref="D141:F141"/>
    <mergeCell ref="G134:K134"/>
    <mergeCell ref="D134:F134"/>
    <mergeCell ref="G135:K135"/>
    <mergeCell ref="D135:F135"/>
    <mergeCell ref="G136:K136"/>
    <mergeCell ref="D136:F136"/>
    <mergeCell ref="D131:F131"/>
    <mergeCell ref="G132:K132"/>
    <mergeCell ref="D132:F132"/>
    <mergeCell ref="G133:K133"/>
    <mergeCell ref="D133:F133"/>
    <mergeCell ref="D118:J118"/>
    <mergeCell ref="D119:F119"/>
    <mergeCell ref="D123:F123"/>
    <mergeCell ref="D125:J125"/>
    <mergeCell ref="D126:F126"/>
    <mergeCell ref="D106:F106"/>
    <mergeCell ref="D110:F110"/>
    <mergeCell ref="D112:J112"/>
    <mergeCell ref="D113:F113"/>
    <mergeCell ref="D116:F116"/>
    <mergeCell ref="D95:F95"/>
    <mergeCell ref="D98:F98"/>
    <mergeCell ref="D100:F100"/>
    <mergeCell ref="D103:F103"/>
    <mergeCell ref="D105:J105"/>
    <mergeCell ref="D83:F83"/>
    <mergeCell ref="D85:F85"/>
    <mergeCell ref="D88:F88"/>
    <mergeCell ref="D90:F90"/>
    <mergeCell ref="D93:F93"/>
    <mergeCell ref="D72:F72"/>
    <mergeCell ref="D74:F74"/>
    <mergeCell ref="D76:F76"/>
    <mergeCell ref="D78:F78"/>
    <mergeCell ref="D80:F80"/>
    <mergeCell ref="D59:F59"/>
    <mergeCell ref="D62:F62"/>
    <mergeCell ref="D64:F64"/>
    <mergeCell ref="D67:F67"/>
    <mergeCell ref="D69:F69"/>
    <mergeCell ref="D47:F47"/>
    <mergeCell ref="D50:F50"/>
    <mergeCell ref="D52:F52"/>
    <mergeCell ref="D56:F56"/>
    <mergeCell ref="D57:F57"/>
    <mergeCell ref="D35:F35"/>
    <mergeCell ref="D37:F37"/>
    <mergeCell ref="D40:F40"/>
    <mergeCell ref="D42:F42"/>
    <mergeCell ref="D45:F45"/>
    <mergeCell ref="D22:F22"/>
    <mergeCell ref="D25:F25"/>
    <mergeCell ref="D27:F27"/>
    <mergeCell ref="D30:F30"/>
    <mergeCell ref="D32:F32"/>
    <mergeCell ref="D11:J11"/>
    <mergeCell ref="D12:F12"/>
    <mergeCell ref="D15:F15"/>
    <mergeCell ref="D17:F17"/>
    <mergeCell ref="D20:F20"/>
    <mergeCell ref="D3:F3"/>
    <mergeCell ref="D4:F4"/>
    <mergeCell ref="D7:F7"/>
    <mergeCell ref="D8:F8"/>
    <mergeCell ref="D9:F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&amp;L2025-224 - 2025-224 PREFECTURE DE METZ BATIMENT POLYGONE
5 RUE HINZELIN - 57000 METZ&amp;RDPGF - Lot n°4 VENTILATION - CLIMATISATION - CHAUFFAGE - PLOMBERIE-SANITAIRES 
DCE - Edition du 17/07/2025</oddHeader>
    <oddFooter>&amp;LJD Conseils&amp;CEdition du 17/07/2025&amp;RPage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3" t="s">
        <v>162</v>
      </c>
      <c r="AA1" s="7">
        <f>IF(DPGF!G147&lt;&gt;"",DPGF!G147,"0")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8" t="s">
        <v>163</v>
      </c>
      <c r="B3" s="37" t="s">
        <v>164</v>
      </c>
      <c r="C3" s="116" t="s">
        <v>189</v>
      </c>
      <c r="D3" s="116"/>
      <c r="E3" s="116"/>
      <c r="F3" s="116"/>
      <c r="G3" s="116"/>
      <c r="H3" s="116"/>
      <c r="I3" s="116"/>
      <c r="J3" s="11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8" t="s">
        <v>165</v>
      </c>
      <c r="B5" s="37" t="s">
        <v>166</v>
      </c>
      <c r="C5" s="116" t="s">
        <v>190</v>
      </c>
      <c r="D5" s="116"/>
      <c r="E5" s="116"/>
      <c r="F5" s="116"/>
      <c r="G5" s="116"/>
      <c r="H5" s="116"/>
      <c r="I5" s="116"/>
      <c r="J5" s="11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8" t="s">
        <v>175</v>
      </c>
      <c r="B7" s="37" t="s">
        <v>176</v>
      </c>
      <c r="C7" s="39" t="s">
        <v>191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8" t="s">
        <v>177</v>
      </c>
      <c r="B9" s="37" t="s">
        <v>178</v>
      </c>
      <c r="C9" s="39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8" t="s">
        <v>167</v>
      </c>
      <c r="B11" s="37" t="s">
        <v>168</v>
      </c>
      <c r="C11" s="116" t="s">
        <v>39</v>
      </c>
      <c r="D11" s="116"/>
      <c r="E11" s="116"/>
      <c r="F11" s="116"/>
      <c r="G11" s="116"/>
      <c r="H11" s="116"/>
      <c r="I11" s="116"/>
      <c r="J11" s="11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8" t="s">
        <v>179</v>
      </c>
      <c r="B13" s="37" t="s">
        <v>180</v>
      </c>
      <c r="C13" s="39" t="s">
        <v>192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8" t="s">
        <v>181</v>
      </c>
      <c r="B15" s="37" t="s">
        <v>182</v>
      </c>
      <c r="C15" s="39" t="s">
        <v>193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8" t="s">
        <v>183</v>
      </c>
      <c r="B17" s="37" t="s">
        <v>184</v>
      </c>
      <c r="C17" s="39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0">
        <v>0.2</v>
      </c>
      <c r="E19" s="41" t="s">
        <v>185</v>
      </c>
      <c r="AA19" s="7">
        <f>INT((AA5-AA18*100)/10)</f>
        <v>0</v>
      </c>
    </row>
    <row r="20" spans="1:27" ht="12.75" customHeight="1" x14ac:dyDescent="0.25">
      <c r="C20" s="42">
        <v>5.5E-2</v>
      </c>
      <c r="E20" s="41" t="s">
        <v>186</v>
      </c>
      <c r="AA20" s="7">
        <f>AA5-AA18*100-AA19*10</f>
        <v>0</v>
      </c>
    </row>
    <row r="21" spans="1:27" ht="12.75" customHeight="1" x14ac:dyDescent="0.25">
      <c r="C21" s="42">
        <v>0</v>
      </c>
      <c r="E21" s="41" t="s">
        <v>187</v>
      </c>
      <c r="AA21" s="7">
        <f>INT(AA6/10)</f>
        <v>0</v>
      </c>
    </row>
    <row r="22" spans="1:27" ht="12.75" customHeight="1" x14ac:dyDescent="0.25">
      <c r="C22" s="43">
        <v>0</v>
      </c>
      <c r="E22" s="41" t="s">
        <v>188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8" t="s">
        <v>169</v>
      </c>
      <c r="B24" s="37" t="s">
        <v>170</v>
      </c>
      <c r="C24" s="116" t="s">
        <v>194</v>
      </c>
      <c r="D24" s="116"/>
      <c r="E24" s="116"/>
      <c r="F24" s="116"/>
      <c r="G24" s="116"/>
      <c r="H24" s="116"/>
      <c r="I24" s="116"/>
      <c r="J24" s="11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8" t="s">
        <v>171</v>
      </c>
      <c r="B26" s="37" t="s">
        <v>172</v>
      </c>
      <c r="C26" s="116" t="s">
        <v>195</v>
      </c>
      <c r="D26" s="116"/>
      <c r="E26" s="116"/>
      <c r="F26" s="116"/>
      <c r="G26" s="116"/>
      <c r="H26" s="116"/>
      <c r="I26" s="116"/>
      <c r="J26" s="11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8" t="s">
        <v>173</v>
      </c>
      <c r="B28" s="37" t="s">
        <v>174</v>
      </c>
      <c r="C28" s="116"/>
      <c r="D28" s="116"/>
      <c r="E28" s="116"/>
      <c r="F28" s="116"/>
      <c r="G28" s="116"/>
      <c r="H28" s="116"/>
      <c r="I28" s="116"/>
      <c r="J28" s="11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196</v>
      </c>
      <c r="B1" s="7" t="s">
        <v>197</v>
      </c>
    </row>
    <row r="2" spans="1:3" x14ac:dyDescent="0.25">
      <c r="A2" s="7" t="s">
        <v>198</v>
      </c>
      <c r="B2" s="7" t="s">
        <v>189</v>
      </c>
    </row>
    <row r="3" spans="1:3" x14ac:dyDescent="0.25">
      <c r="A3" s="7" t="s">
        <v>199</v>
      </c>
      <c r="B3" s="7">
        <v>1</v>
      </c>
    </row>
    <row r="4" spans="1:3" x14ac:dyDescent="0.25">
      <c r="A4" s="7" t="s">
        <v>200</v>
      </c>
      <c r="B4" s="7">
        <v>0</v>
      </c>
    </row>
    <row r="5" spans="1:3" x14ac:dyDescent="0.25">
      <c r="A5" s="7" t="s">
        <v>201</v>
      </c>
      <c r="B5" s="7">
        <v>0</v>
      </c>
    </row>
    <row r="6" spans="1:3" x14ac:dyDescent="0.25">
      <c r="A6" s="7" t="s">
        <v>202</v>
      </c>
      <c r="B6" s="7">
        <v>1</v>
      </c>
    </row>
    <row r="7" spans="1:3" x14ac:dyDescent="0.25">
      <c r="A7" s="7" t="s">
        <v>203</v>
      </c>
      <c r="B7" s="7">
        <v>1</v>
      </c>
    </row>
    <row r="8" spans="1:3" x14ac:dyDescent="0.25">
      <c r="A8" s="7" t="s">
        <v>204</v>
      </c>
      <c r="B8" s="7">
        <v>0</v>
      </c>
    </row>
    <row r="9" spans="1:3" x14ac:dyDescent="0.25">
      <c r="A9" s="7" t="s">
        <v>205</v>
      </c>
      <c r="B9" s="7">
        <v>0</v>
      </c>
    </row>
    <row r="10" spans="1:3" x14ac:dyDescent="0.25">
      <c r="A10" s="7" t="s">
        <v>206</v>
      </c>
      <c r="C10" s="7" t="s">
        <v>207</v>
      </c>
    </row>
    <row r="11" spans="1:3" x14ac:dyDescent="0.25">
      <c r="A11" s="7" t="s">
        <v>208</v>
      </c>
      <c r="B11" s="7">
        <v>0</v>
      </c>
    </row>
    <row r="12" spans="1:3" x14ac:dyDescent="0.25">
      <c r="A12" s="7" t="s">
        <v>209</v>
      </c>
      <c r="B12" s="7" t="s">
        <v>210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7" t="s">
        <v>211</v>
      </c>
      <c r="C2" s="117"/>
      <c r="D2" s="117"/>
      <c r="E2" s="117"/>
      <c r="F2" s="117"/>
      <c r="G2" s="117"/>
      <c r="H2" s="117"/>
      <c r="I2" s="117"/>
      <c r="J2" s="117"/>
    </row>
    <row r="4" spans="1:10" ht="12.75" customHeight="1" x14ac:dyDescent="0.25">
      <c r="A4" s="38" t="s">
        <v>163</v>
      </c>
      <c r="B4" s="37" t="s">
        <v>212</v>
      </c>
      <c r="C4" s="118"/>
      <c r="D4" s="118"/>
      <c r="E4" s="118"/>
      <c r="F4" s="118"/>
      <c r="G4" s="118"/>
      <c r="H4" s="118"/>
      <c r="I4" s="118"/>
      <c r="J4" s="118"/>
    </row>
    <row r="6" spans="1:10" ht="12.75" customHeight="1" x14ac:dyDescent="0.25">
      <c r="A6" s="38" t="s">
        <v>165</v>
      </c>
      <c r="B6" s="37" t="s">
        <v>213</v>
      </c>
      <c r="C6" s="118"/>
      <c r="D6" s="118"/>
      <c r="E6" s="118"/>
      <c r="F6" s="118"/>
      <c r="G6" s="118"/>
      <c r="H6" s="118"/>
      <c r="I6" s="118"/>
      <c r="J6" s="118"/>
    </row>
    <row r="8" spans="1:10" ht="12.75" customHeight="1" x14ac:dyDescent="0.25">
      <c r="A8" s="38" t="s">
        <v>175</v>
      </c>
      <c r="B8" s="37" t="s">
        <v>214</v>
      </c>
      <c r="C8" s="118"/>
      <c r="D8" s="118"/>
      <c r="E8" s="118"/>
      <c r="F8" s="118"/>
      <c r="G8" s="118"/>
      <c r="H8" s="118"/>
      <c r="I8" s="118"/>
      <c r="J8" s="118"/>
    </row>
    <row r="10" spans="1:10" ht="12.75" customHeight="1" x14ac:dyDescent="0.25">
      <c r="A10" s="38" t="s">
        <v>177</v>
      </c>
      <c r="B10" s="37" t="s">
        <v>215</v>
      </c>
      <c r="C10" s="119"/>
      <c r="D10" s="119"/>
      <c r="E10" s="119"/>
      <c r="F10" s="119"/>
      <c r="G10" s="119"/>
      <c r="H10" s="119"/>
      <c r="I10" s="119"/>
      <c r="J10" s="119"/>
    </row>
    <row r="12" spans="1:10" ht="12.75" customHeight="1" x14ac:dyDescent="0.25">
      <c r="A12" s="38" t="s">
        <v>167</v>
      </c>
      <c r="B12" s="37" t="s">
        <v>216</v>
      </c>
      <c r="C12" s="118"/>
      <c r="D12" s="118"/>
      <c r="E12" s="118"/>
      <c r="F12" s="118"/>
      <c r="G12" s="118"/>
      <c r="H12" s="118"/>
      <c r="I12" s="118"/>
      <c r="J12" s="118"/>
    </row>
    <row r="14" spans="1:10" ht="12.75" customHeight="1" x14ac:dyDescent="0.25">
      <c r="A14" s="38" t="s">
        <v>179</v>
      </c>
      <c r="B14" s="37" t="s">
        <v>217</v>
      </c>
      <c r="C14" s="118"/>
      <c r="D14" s="118"/>
      <c r="E14" s="118"/>
      <c r="F14" s="118"/>
      <c r="G14" s="118"/>
      <c r="H14" s="118"/>
      <c r="I14" s="118"/>
      <c r="J14" s="118"/>
    </row>
    <row r="16" spans="1:10" ht="12.75" customHeight="1" x14ac:dyDescent="0.25">
      <c r="A16" s="38" t="s">
        <v>181</v>
      </c>
      <c r="B16" s="37" t="s">
        <v>218</v>
      </c>
      <c r="C16" s="118"/>
      <c r="D16" s="118"/>
      <c r="E16" s="118"/>
      <c r="F16" s="118"/>
      <c r="G16" s="118"/>
      <c r="H16" s="118"/>
      <c r="I16" s="118"/>
      <c r="J16" s="118"/>
    </row>
    <row r="18" spans="1:10" ht="12.75" customHeight="1" x14ac:dyDescent="0.25">
      <c r="A18" s="38" t="s">
        <v>183</v>
      </c>
      <c r="B18" s="37" t="s">
        <v>219</v>
      </c>
      <c r="C18" s="120"/>
      <c r="D18" s="120"/>
      <c r="E18" s="120"/>
      <c r="F18" s="120"/>
      <c r="G18" s="120"/>
      <c r="H18" s="120"/>
      <c r="I18" s="120"/>
      <c r="J18" s="120"/>
    </row>
    <row r="20" spans="1:10" ht="12.75" customHeight="1" x14ac:dyDescent="0.25">
      <c r="A20" s="38" t="s">
        <v>220</v>
      </c>
      <c r="B20" s="37" t="s">
        <v>221</v>
      </c>
      <c r="C20" s="120"/>
      <c r="D20" s="120"/>
      <c r="E20" s="120"/>
      <c r="F20" s="120"/>
      <c r="G20" s="120"/>
      <c r="H20" s="120"/>
      <c r="I20" s="120"/>
      <c r="J20" s="120"/>
    </row>
    <row r="22" spans="1:10" ht="12.75" customHeight="1" x14ac:dyDescent="0.25">
      <c r="A22" s="38" t="s">
        <v>169</v>
      </c>
      <c r="B22" s="37" t="s">
        <v>222</v>
      </c>
      <c r="C22" s="120"/>
      <c r="D22" s="120"/>
      <c r="E22" s="120"/>
      <c r="F22" s="120"/>
      <c r="G22" s="120"/>
      <c r="H22" s="120"/>
      <c r="I22" s="120"/>
      <c r="J22" s="120"/>
    </row>
    <row r="24" spans="1:10" ht="12.75" customHeight="1" x14ac:dyDescent="0.25">
      <c r="A24" s="38" t="s">
        <v>171</v>
      </c>
      <c r="B24" s="37" t="s">
        <v>223</v>
      </c>
      <c r="C24" s="118"/>
      <c r="D24" s="118"/>
      <c r="E24" s="118"/>
      <c r="F24" s="118"/>
      <c r="G24" s="118"/>
      <c r="H24" s="118"/>
      <c r="I24" s="118"/>
      <c r="J24" s="118"/>
    </row>
    <row r="28" spans="1:10" ht="60" customHeight="1" x14ac:dyDescent="0.25">
      <c r="A28" s="38" t="s">
        <v>173</v>
      </c>
      <c r="B28" s="37" t="s">
        <v>224</v>
      </c>
      <c r="C28" s="118"/>
      <c r="D28" s="118"/>
      <c r="E28" s="118"/>
      <c r="F28" s="118"/>
      <c r="G28" s="118"/>
      <c r="H28" s="118"/>
      <c r="I28" s="118"/>
      <c r="J28" s="11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1" t="s">
        <v>225</v>
      </c>
      <c r="C2" s="121"/>
      <c r="D2" s="121"/>
      <c r="E2" s="121"/>
      <c r="F2" s="121"/>
    </row>
    <row r="4" spans="2:6" ht="12.75" customHeight="1" x14ac:dyDescent="0.25">
      <c r="B4" s="44" t="s">
        <v>226</v>
      </c>
      <c r="C4" s="44" t="s">
        <v>227</v>
      </c>
      <c r="D4" s="44" t="s">
        <v>228</v>
      </c>
      <c r="E4" s="44" t="s">
        <v>229</v>
      </c>
      <c r="F4" s="44" t="s">
        <v>230</v>
      </c>
    </row>
    <row r="6" spans="2:6" ht="12.75" customHeight="1" x14ac:dyDescent="0.25">
      <c r="B6" s="45"/>
      <c r="C6" s="46"/>
      <c r="D6" s="47"/>
      <c r="E6" s="48"/>
      <c r="F6" s="49" t="str">
        <f>IF(AND(E6= "",D6= ""), "", ROUND(ROUND(E6, 2) * ROUND(D6, 3), 2))</f>
        <v/>
      </c>
    </row>
    <row r="8" spans="2:6" ht="12.75" customHeight="1" x14ac:dyDescent="0.25">
      <c r="B8" s="45"/>
      <c r="C8" s="46"/>
      <c r="D8" s="47"/>
      <c r="E8" s="48"/>
      <c r="F8" s="49" t="str">
        <f>IF(AND(E8= "",D8= ""), "", ROUND(ROUND(E8, 2) * ROUND(D8, 3), 2))</f>
        <v/>
      </c>
    </row>
    <row r="10" spans="2:6" ht="12.75" customHeight="1" x14ac:dyDescent="0.25">
      <c r="B10" s="45"/>
      <c r="C10" s="46"/>
      <c r="D10" s="47"/>
      <c r="E10" s="48"/>
      <c r="F10" s="49" t="str">
        <f>IF(AND(E10= "",D10= ""), "", ROUND(ROUND(E10, 2) * ROUND(D10, 3), 2))</f>
        <v/>
      </c>
    </row>
    <row r="12" spans="2:6" ht="12.75" customHeight="1" x14ac:dyDescent="0.25">
      <c r="B12" s="45"/>
      <c r="C12" s="46"/>
      <c r="D12" s="47"/>
      <c r="E12" s="48"/>
      <c r="F12" s="49" t="str">
        <f>IF(AND(E12= "",D12= ""), "", ROUND(ROUND(E12, 2) * ROUND(D12, 3), 2))</f>
        <v/>
      </c>
    </row>
    <row r="14" spans="2:6" ht="12.75" customHeight="1" x14ac:dyDescent="0.25">
      <c r="B14" s="45"/>
      <c r="C14" s="46"/>
      <c r="D14" s="47"/>
      <c r="E14" s="48"/>
      <c r="F14" s="49" t="str">
        <f>IF(AND(E14= "",D14= ""), "", ROUND(ROUND(E14, 2) * ROUND(D14, 3), 2))</f>
        <v/>
      </c>
    </row>
    <row r="16" spans="2:6" ht="12.75" customHeight="1" x14ac:dyDescent="0.25">
      <c r="B16" s="45"/>
      <c r="C16" s="46"/>
      <c r="D16" s="47"/>
      <c r="E16" s="48"/>
      <c r="F16" s="49" t="str">
        <f>IF(AND(E16= "",D16= ""), "", ROUND(ROUND(E16, 2) * ROUND(D16, 3), 2))</f>
        <v/>
      </c>
    </row>
    <row r="18" spans="2:6" ht="12.75" customHeight="1" x14ac:dyDescent="0.25">
      <c r="B18" s="45"/>
      <c r="C18" s="46"/>
      <c r="D18" s="47"/>
      <c r="E18" s="48"/>
      <c r="F18" s="49" t="str">
        <f>IF(AND(E18= "",D18= ""), "", ROUND(ROUND(E18, 2) * ROUND(D18, 3), 2))</f>
        <v/>
      </c>
    </row>
    <row r="20" spans="2:6" ht="12.75" customHeight="1" x14ac:dyDescent="0.25">
      <c r="B20" s="45"/>
      <c r="C20" s="46"/>
      <c r="D20" s="47"/>
      <c r="E20" s="48"/>
      <c r="F20" s="49" t="str">
        <f>IF(AND(E20= "",D20= ""), "", ROUND(ROUND(E20, 2) * ROUND(D20, 3), 2))</f>
        <v/>
      </c>
    </row>
    <row r="22" spans="2:6" ht="12.75" customHeight="1" x14ac:dyDescent="0.25">
      <c r="B22" s="45"/>
      <c r="C22" s="46"/>
      <c r="D22" s="47"/>
      <c r="E22" s="48"/>
      <c r="F22" s="49" t="str">
        <f>IF(AND(E22= "",D22= ""), "", ROUND(ROUND(E22, 2) * ROUND(D22, 3), 2))</f>
        <v/>
      </c>
    </row>
    <row r="24" spans="2:6" ht="12.75" customHeight="1" x14ac:dyDescent="0.25">
      <c r="B24" s="45"/>
      <c r="C24" s="46"/>
      <c r="D24" s="47"/>
      <c r="E24" s="48"/>
      <c r="F24" s="49" t="str">
        <f>IF(AND(E24= "",D24= ""), "", ROUND(ROUND(E24, 2) * ROUND(D24, 3), 2))</f>
        <v/>
      </c>
    </row>
    <row r="26" spans="2:6" ht="12.75" customHeight="1" x14ac:dyDescent="0.25">
      <c r="B26" s="45"/>
      <c r="C26" s="46"/>
      <c r="D26" s="47"/>
      <c r="E26" s="48"/>
      <c r="F26" s="49" t="str">
        <f>IF(AND(E26= "",D26= ""), "", ROUND(ROUND(E26, 2) * ROUND(D26, 3), 2))</f>
        <v/>
      </c>
    </row>
    <row r="28" spans="2:6" ht="12.75" customHeight="1" x14ac:dyDescent="0.25">
      <c r="B28" s="45"/>
      <c r="C28" s="46"/>
      <c r="D28" s="47"/>
      <c r="E28" s="48"/>
      <c r="F28" s="49" t="str">
        <f>IF(AND(E28= "",D28= ""), "", ROUND(ROUND(E28, 2) * ROUND(D28, 3), 2))</f>
        <v/>
      </c>
    </row>
    <row r="30" spans="2:6" ht="12.75" customHeight="1" x14ac:dyDescent="0.25">
      <c r="B30" s="45"/>
      <c r="C30" s="46"/>
      <c r="D30" s="47"/>
      <c r="E30" s="48"/>
      <c r="F30" s="49" t="str">
        <f>IF(AND(E30= "",D30= ""), "", ROUND(ROUND(E30, 2) * ROUND(D30, 3), 2))</f>
        <v/>
      </c>
    </row>
    <row r="32" spans="2:6" ht="12.75" customHeight="1" x14ac:dyDescent="0.25">
      <c r="B32" s="45"/>
      <c r="C32" s="46"/>
      <c r="D32" s="47"/>
      <c r="E32" s="48"/>
      <c r="F32" s="49" t="str">
        <f>IF(AND(E32= "",D32= ""), "", ROUND(ROUND(E32, 2) * ROUND(D32, 3), 2))</f>
        <v/>
      </c>
    </row>
    <row r="34" spans="2:6" ht="12.75" customHeight="1" x14ac:dyDescent="0.25">
      <c r="B34" s="45"/>
      <c r="C34" s="46"/>
      <c r="D34" s="47"/>
      <c r="E34" s="48"/>
      <c r="F34" s="49" t="str">
        <f>IF(AND(E34= "",D34= ""), "", ROUND(ROUND(E34, 2) * ROUND(D34, 3), 2))</f>
        <v/>
      </c>
    </row>
    <row r="36" spans="2:6" ht="12.75" customHeight="1" x14ac:dyDescent="0.25">
      <c r="B36" s="45"/>
      <c r="C36" s="46"/>
      <c r="D36" s="47"/>
      <c r="E36" s="48"/>
      <c r="F36" s="49" t="str">
        <f>IF(AND(E36= "",D36= ""), "", ROUND(ROUND(E36, 2) * ROUND(D36, 3), 2))</f>
        <v/>
      </c>
    </row>
    <row r="38" spans="2:6" ht="12.75" customHeight="1" x14ac:dyDescent="0.25">
      <c r="B38" s="45"/>
      <c r="C38" s="46"/>
      <c r="D38" s="47"/>
      <c r="E38" s="48"/>
      <c r="F38" s="49" t="str">
        <f>IF(AND(E38= "",D38= ""), "", ROUND(ROUND(E38, 2) * ROUND(D38, 3), 2))</f>
        <v/>
      </c>
    </row>
    <row r="40" spans="2:6" ht="12.75" customHeight="1" x14ac:dyDescent="0.25">
      <c r="B40" s="45"/>
      <c r="C40" s="46"/>
      <c r="D40" s="47"/>
      <c r="E40" s="48"/>
      <c r="F40" s="49" t="str">
        <f>IF(AND(E40= "",D40= ""), "", ROUND(ROUND(E40, 2) * ROUND(D40, 3), 2))</f>
        <v/>
      </c>
    </row>
    <row r="42" spans="2:6" ht="12.75" customHeight="1" x14ac:dyDescent="0.25">
      <c r="B42" s="45"/>
      <c r="C42" s="46"/>
      <c r="D42" s="47"/>
      <c r="E42" s="48"/>
      <c r="F42" s="49" t="str">
        <f>IF(AND(E42= "",D42= ""), "", ROUND(ROUND(E42, 2) * ROUND(D42, 3), 2))</f>
        <v/>
      </c>
    </row>
    <row r="44" spans="2:6" ht="12.75" customHeight="1" x14ac:dyDescent="0.25">
      <c r="B44" s="45"/>
      <c r="C44" s="46"/>
      <c r="D44" s="47"/>
      <c r="E44" s="48"/>
      <c r="F44" s="49" t="str">
        <f>IF(AND(E44= "",D44= ""), "", ROUND(ROUND(E44, 2) * ROUND(D44, 3), 2))</f>
        <v/>
      </c>
    </row>
    <row r="46" spans="2:6" ht="12.75" customHeight="1" x14ac:dyDescent="0.25">
      <c r="B46" s="45"/>
      <c r="C46" s="46"/>
      <c r="D46" s="47"/>
      <c r="E46" s="48"/>
      <c r="F46" s="49" t="str">
        <f>IF(AND(E46= "",D46= ""), "", ROUND(ROUND(E46, 2) * ROUND(D46, 3), 2))</f>
        <v/>
      </c>
    </row>
    <row r="48" spans="2:6" ht="12.75" customHeight="1" x14ac:dyDescent="0.25">
      <c r="B48" s="45"/>
      <c r="C48" s="46"/>
      <c r="D48" s="47"/>
      <c r="E48" s="48"/>
      <c r="F48" s="49" t="str">
        <f>IF(AND(E48= "",D48= ""), "", ROUND(ROUND(E48, 2) * ROUND(D48, 3), 2))</f>
        <v/>
      </c>
    </row>
    <row r="50" spans="2:6" ht="12.75" customHeight="1" x14ac:dyDescent="0.25">
      <c r="B50" s="45"/>
      <c r="C50" s="46"/>
      <c r="D50" s="47"/>
      <c r="E50" s="48"/>
      <c r="F50" s="49" t="str">
        <f>IF(AND(E50= "",D50= ""), "", ROUND(ROUND(E50, 2) * ROUND(D50, 3), 2))</f>
        <v/>
      </c>
    </row>
    <row r="52" spans="2:6" ht="12.75" customHeight="1" x14ac:dyDescent="0.25">
      <c r="B52" s="45"/>
      <c r="C52" s="46"/>
      <c r="D52" s="47"/>
      <c r="E52" s="48"/>
      <c r="F52" s="49" t="str">
        <f>IF(AND(E52= "",D52= ""), "", ROUND(ROUND(E52, 2) * ROUND(D52, 3), 2))</f>
        <v/>
      </c>
    </row>
    <row r="54" spans="2:6" ht="12.75" customHeight="1" x14ac:dyDescent="0.25">
      <c r="B54" s="45"/>
      <c r="C54" s="46"/>
      <c r="D54" s="47"/>
      <c r="E54" s="48"/>
      <c r="F54" s="49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dancic</dc:creator>
  <cp:lastModifiedBy>DANCIC Jean</cp:lastModifiedBy>
  <dcterms:created xsi:type="dcterms:W3CDTF">2025-07-24T05:39:55Z</dcterms:created>
  <dcterms:modified xsi:type="dcterms:W3CDTF">2025-07-24T05:40:08Z</dcterms:modified>
</cp:coreProperties>
</file>